
<file path=[Content_Types].xml><?xml version="1.0" encoding="utf-8"?>
<Types xmlns="http://schemas.openxmlformats.org/package/2006/content-types">
  <Override PartName="/xl/tables/table4.xml" ContentType="application/vnd.openxmlformats-officedocument.spreadsheetml.table+xml"/>
  <Override PartName="/customXml/itemProps3.xml" ContentType="application/vnd.openxmlformats-officedocument.customXmlProperties+xml"/>
  <Override PartName="/xl/theme/theme1.xml" ContentType="application/vnd.openxmlformats-officedocument.theme+xml"/>
  <Override PartName="/xl/styles.xml" ContentType="application/vnd.openxmlformats-officedocument.spreadsheetml.styles+xml"/>
  <Override PartName="/xl/tables/table1.xml" ContentType="application/vnd.openxmlformats-officedocument.spreadsheetml.table+xml"/>
  <Override PartName="/xl/tables/table2.xml" ContentType="application/vnd.openxmlformats-officedocument.spreadsheetml.table+xml"/>
  <Override PartName="/xl/drawings/drawing6.xml" ContentType="application/vnd.openxmlformats-officedocument.drawing+xml"/>
  <Override PartName="/xl/drawings/drawing7.xml" ContentType="application/vnd.openxmlformats-officedocument.drawing+xml"/>
  <Override PartName="/xl/tables/table13.xml" ContentType="application/vnd.openxmlformats-officedocument.spreadsheetml.table+xml"/>
  <Override PartName="/xl/tables/table14.xml" ContentType="application/vnd.openxmlformats-officedocument.spreadsheetml.table+xml"/>
  <Override PartName="/customXml/itemProps1.xml" ContentType="application/vnd.openxmlformats-officedocument.customXmlProperties+xml"/>
  <Override PartName="/xl/worksheets/sheet6.xml" ContentType="application/vnd.openxmlformats-officedocument.spreadsheetml.worksheet+xml"/>
  <Override PartName="/xl/worksheets/sheet7.xml" ContentType="application/vnd.openxmlformats-officedocument.spreadsheetml.worksheet+xml"/>
  <Override PartName="/xl/drawings/drawing4.xml" ContentType="application/vnd.openxmlformats-officedocument.drawing+xml"/>
  <Override PartName="/xl/drawings/drawing5.xml" ContentType="application/vnd.openxmlformats-officedocument.drawing+xml"/>
  <Default Extension="emf" ContentType="image/x-emf"/>
  <Override PartName="/xl/tables/table11.xml" ContentType="application/vnd.openxmlformats-officedocument.spreadsheetml.table+xml"/>
  <Override PartName="/xl/tables/table12.xml" ContentType="application/vnd.openxmlformats-officedocument.spreadsheetml.table+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drawings/drawing2.xml" ContentType="application/vnd.openxmlformats-officedocument.drawing+xml"/>
  <Override PartName="/xl/drawings/drawing3.xml" ContentType="application/vnd.openxmlformats-officedocument.drawing+xml"/>
  <Override PartName="/xl/tables/table10.xml" ContentType="application/vnd.openxmlformats-officedocument.spreadsheetml.table+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connections.xml" ContentType="application/vnd.openxmlformats-officedocument.spreadsheetml.connections+xml"/>
  <Override PartName="/xl/drawings/drawing1.xml" ContentType="application/vnd.openxmlformats-officedocument.drawing+xml"/>
  <Override PartName="/docProps/custom.xml" ContentType="application/vnd.openxmlformats-officedocument.custom-properties+xml"/>
  <Override PartName="/xl/worksheets/sheet1.xml" ContentType="application/vnd.openxmlformats-officedocument.spreadsheetml.worksheet+xml"/>
  <Override PartName="/xl/externalLinks/externalLink1.xml" ContentType="application/vnd.openxmlformats-officedocument.spreadsheetml.externalLink+xml"/>
  <Default Extension="vml" ContentType="application/vnd.openxmlformats-officedocument.vmlDrawing"/>
  <Override PartName="/xl/comments1.xml" ContentType="application/vnd.openxmlformats-officedocument.spreadsheetml.comments+xml"/>
  <Override PartName="/xl/tables/table9.xml" ContentType="application/vnd.openxmlformats-officedocument.spreadsheetml.table+xml"/>
  <Override PartName="/xl/calcChain.xml" ContentType="application/vnd.openxmlformats-officedocument.spreadsheetml.calcChain+xml"/>
  <Override PartName="/xl/sharedStrings.xml" ContentType="application/vnd.openxmlformats-officedocument.spreadsheetml.sharedStrings+xml"/>
  <Override PartName="/xl/tables/table7.xml" ContentType="application/vnd.openxmlformats-officedocument.spreadsheetml.table+xml"/>
  <Override PartName="/xl/tables/table8.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customXml/itemProps4.xml" ContentType="application/vnd.openxmlformats-officedocument.customXmlProperties+xml"/>
  <Override PartName="/docProps/core.xml" ContentType="application/vnd.openxmlformats-package.core-properties+xml"/>
  <Default Extension="bin" ContentType="application/vnd.openxmlformats-officedocument.spreadsheetml.printerSettings"/>
  <Default Extension="png" ContentType="image/png"/>
  <Override PartName="/xl/tables/table3.xml" ContentType="application/vnd.openxmlformats-officedocument.spreadsheetml.table+xml"/>
  <Override PartName="/customXml/itemProps2.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7" rupBuild="4507"/>
  <workbookPr codeName="ThisWorkbook"/>
  <bookViews>
    <workbookView xWindow="-120" yWindow="-120" windowWidth="20730" windowHeight="11160" tabRatio="683" firstSheet="1" activeTab="5"/>
  </bookViews>
  <sheets>
    <sheet name="Introduction" sheetId="13" r:id="rId1"/>
    <sheet name="Partie 1 - Présentation" sheetId="14" r:id="rId2"/>
    <sheet name="Partie 2 - Liste de pointage" sheetId="15" r:id="rId3"/>
    <sheet name="Partie 3 - Entités déclarantes" sheetId="12" r:id="rId4"/>
    <sheet name="Partie 4 - Recettes de l’État" sheetId="4" r:id="rId5"/>
    <sheet name="Partie 5 - Données d’entreprise" sheetId="11" r:id="rId6"/>
    <sheet name="Listes" sheetId="10" state="hidden" r:id="rId7"/>
  </sheets>
  <externalReferences>
    <externalReference r:id="rId8"/>
    <externalReference r:id="rId9"/>
    <externalReference r:id="rId10"/>
  </externalReferences>
  <definedNames>
    <definedName name="Agency_type">[1]!Government_entity_type[[#All],[&lt; Agency type &gt;]]</definedName>
    <definedName name="Commodities_list">#REF!</definedName>
    <definedName name="Commodity_names">[1]!Table5_Commodities_list[HS Product Description]</definedName>
    <definedName name="Companies_list">Companies[Nom complet de l’entreprise]</definedName>
    <definedName name="Currency_code_list">Table1_Country_codes_and_currencies[Code de devise (ISO 4217)]</definedName>
    <definedName name="GFS_list">Table6_GFS_codes_classification[Combiné]</definedName>
    <definedName name="Government_entities_list">Government_agencies[Nom complet de l’entité]</definedName>
    <definedName name="Project_phases_list">Table12[Étapes du projet]</definedName>
    <definedName name="Projectname">Companies15[Nom complet du projet]</definedName>
    <definedName name="Reporting_options_list">Table3_Reporting_options[Liste]</definedName>
    <definedName name="Revenue_stream_list">Government_revenues_table[Nom du flux de revenus]</definedName>
    <definedName name="Sector_list">Table7_sectors[Secteur (s)]</definedName>
    <definedName name="Simple_options_list">Table2_Simple_options[Liste]</definedName>
    <definedName name="Total_reconciled">Table10[Valeur de revenus]</definedName>
    <definedName name="Total_revenues">Government_revenues_table[Valeur des revenus]</definedName>
  </definedNames>
  <calcPr calcId="125725"/>
  <extLst xmlns:x15="http://schemas.microsoft.com/office/spreadsheetml/2010/11/main">
    <ext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F166" i="15"/>
  <c r="F165"/>
  <c r="F164"/>
  <c r="F138"/>
  <c r="F132"/>
  <c r="F127"/>
  <c r="B103"/>
  <c r="B88"/>
  <c r="D80"/>
  <c r="B75"/>
  <c r="B69"/>
  <c r="H4"/>
  <c r="E36" i="14"/>
  <c r="E34"/>
  <c r="E33"/>
  <c r="E23"/>
  <c r="E22"/>
  <c r="E21"/>
  <c r="G4"/>
  <c r="D107" i="15"/>
  <c r="E62" i="14" l="1"/>
  <c r="E61"/>
  <c r="E59"/>
  <c r="E60"/>
  <c r="E58" s="1"/>
  <c r="I79" i="12" l="1"/>
  <c r="I78"/>
  <c r="I77"/>
  <c r="I76"/>
  <c r="I75"/>
  <c r="I74"/>
  <c r="I73"/>
  <c r="I72"/>
  <c r="I71"/>
  <c r="I70"/>
  <c r="I69"/>
  <c r="I68"/>
  <c r="I67"/>
  <c r="I66"/>
  <c r="I65"/>
  <c r="I64"/>
  <c r="I63"/>
  <c r="I62"/>
  <c r="I61"/>
  <c r="I60"/>
  <c r="I59"/>
  <c r="I58"/>
  <c r="I57"/>
  <c r="I56"/>
  <c r="I55"/>
  <c r="I54"/>
  <c r="I53"/>
  <c r="I52"/>
  <c r="I51"/>
  <c r="I50"/>
  <c r="I49"/>
  <c r="I48"/>
  <c r="I47"/>
  <c r="I46"/>
  <c r="I45"/>
  <c r="I44"/>
  <c r="I43"/>
  <c r="I42"/>
  <c r="E31"/>
  <c r="E30"/>
  <c r="E29"/>
  <c r="E28"/>
  <c r="E27"/>
  <c r="E26"/>
  <c r="E129" i="11" l="1"/>
  <c r="F121" l="1"/>
  <c r="J92" i="4" l="1"/>
  <c r="I105" i="11" l="1"/>
  <c r="K105" l="1"/>
  <c r="J78" i="4"/>
  <c r="J76"/>
  <c r="K103" i="11"/>
  <c r="I78" i="4" l="1"/>
  <c r="E21" i="12" l="1"/>
  <c r="E22" l="1"/>
  <c r="I41"/>
  <c r="E24"/>
  <c r="E23"/>
  <c r="E25"/>
  <c r="B22" i="11"/>
  <c r="B25"/>
  <c r="K5"/>
  <c r="N4" i="4"/>
  <c r="E4" i="12"/>
  <c r="B35" i="4"/>
  <c r="C35"/>
  <c r="D35"/>
  <c r="E35"/>
  <c r="B44"/>
  <c r="C44"/>
  <c r="D44"/>
  <c r="E44"/>
  <c r="E45"/>
  <c r="D45"/>
  <c r="C45"/>
  <c r="B45"/>
  <c r="E43"/>
  <c r="D43"/>
  <c r="C43"/>
  <c r="B43"/>
  <c r="E42"/>
  <c r="D42"/>
  <c r="C42"/>
  <c r="B42"/>
  <c r="E41"/>
  <c r="D41"/>
  <c r="C41"/>
  <c r="B41"/>
  <c r="E33"/>
  <c r="D23"/>
  <c r="E24"/>
  <c r="D24"/>
  <c r="C24"/>
  <c r="B24"/>
  <c r="E23"/>
  <c r="C23"/>
  <c r="B23"/>
  <c r="E22"/>
  <c r="D22"/>
  <c r="C22"/>
  <c r="B22"/>
  <c r="C25"/>
  <c r="C26"/>
  <c r="C27"/>
  <c r="C28"/>
  <c r="C29"/>
  <c r="C30"/>
  <c r="C31"/>
  <c r="C32"/>
  <c r="C33"/>
  <c r="C34"/>
  <c r="C36"/>
  <c r="C37"/>
  <c r="C38"/>
  <c r="C39"/>
  <c r="C40"/>
  <c r="D25"/>
  <c r="D26"/>
  <c r="D27"/>
  <c r="D28"/>
  <c r="D29"/>
  <c r="D30"/>
  <c r="D31"/>
  <c r="D32"/>
  <c r="D33"/>
  <c r="D34"/>
  <c r="D36"/>
  <c r="D37"/>
  <c r="D38"/>
  <c r="D39"/>
  <c r="D40"/>
  <c r="E25"/>
  <c r="E26"/>
  <c r="E27"/>
  <c r="E28"/>
  <c r="E29"/>
  <c r="E30"/>
  <c r="E31"/>
  <c r="E32"/>
  <c r="E34"/>
  <c r="E36"/>
  <c r="E37"/>
  <c r="E38"/>
  <c r="E39"/>
  <c r="E40"/>
  <c r="B25"/>
  <c r="B26"/>
  <c r="B27"/>
  <c r="B28"/>
  <c r="B29"/>
  <c r="B30"/>
  <c r="B31"/>
  <c r="B32"/>
  <c r="B33"/>
  <c r="B34"/>
  <c r="B36"/>
  <c r="B37"/>
  <c r="B38"/>
  <c r="B39"/>
  <c r="B40"/>
</calcChain>
</file>

<file path=xl/comments1.xml><?xml version="1.0" encoding="utf-8"?>
<comments xmlns="http://schemas.openxmlformats.org/spreadsheetml/2006/main">
  <authors>
    <author>USER</author>
  </authors>
  <commentList>
    <comment ref="H22" authorId="0">
      <text>
        <r>
          <rPr>
            <b/>
            <sz val="9"/>
            <color indexed="10"/>
            <rFont val="Trebuchet MS"/>
            <family val="2"/>
          </rPr>
          <t>Ce fichier a été établi à la demande du Haut Comité National de l'ITIE Tchad conformément à la première phase des termes de référence modifiés pour le rapport ITIE 2018 et comporte uniquement les données financières collectées par l'administrateur indépendant pour les travaux d'élaboration du rapport ITIE Tchad 2018 jusqu'à la date du 25 Septembre 2020.
Les données au  niveau de la partie 2 : Liste de pointage, sont relatives aux données présentées au  niveau du rapport ITIE Tchad 2017 publié sur le site de l'ITIE International à la date du 30 Juin 2020.</t>
        </r>
        <r>
          <rPr>
            <b/>
            <sz val="9"/>
            <color indexed="81"/>
            <rFont val="Tahoma"/>
            <family val="2"/>
          </rPr>
          <t xml:space="preserve">
</t>
        </r>
      </text>
    </comment>
  </commentList>
</comments>
</file>

<file path=xl/connections.xml><?xml version="1.0" encoding="utf-8"?>
<connections xmlns="http://schemas.openxmlformats.org/spreadsheetml/2006/main">
  <connection id="1" keepAlive="1" name="Query - Government_revenues_table" description="Connection to the 'Government_revenues_table' query in the workbook." type="5" refreshedVersion="0" background="1">
    <dbPr connection="Provider=Microsoft.Mashup.OleDb.1;Data Source=$Workbook$;Location=Government_revenues_table;Extended Properties=&quot;&quot;" command="SELECT * FROM [Government_revenues_table]"/>
  </connection>
  <connection id="2" keepAlive="1" name="Query - Government_revenues_table (2)" description="Connection to the 'Government_revenues_table (2)' query in the workbook." type="5" refreshedVersion="0" background="1">
    <dbPr connection="Provider=Microsoft.Mashup.OleDb.1;Data Source=$Workbook$;Location=Government_revenues_table (2);Extended Properties=&quot;&quot;" command="SELECT * FROM [Government_revenues_table (2)]"/>
  </connection>
</connections>
</file>

<file path=xl/sharedStrings.xml><?xml version="1.0" encoding="utf-8"?>
<sst xmlns="http://schemas.openxmlformats.org/spreadsheetml/2006/main" count="4290" uniqueCount="2734">
  <si>
    <t>Afghanistan</t>
  </si>
  <si>
    <t>AF</t>
  </si>
  <si>
    <t>AFG</t>
  </si>
  <si>
    <t>AX</t>
  </si>
  <si>
    <t>ALA</t>
  </si>
  <si>
    <t>Albanie</t>
  </si>
  <si>
    <t>AL</t>
  </si>
  <si>
    <t>ALB</t>
  </si>
  <si>
    <t>Algérie</t>
  </si>
  <si>
    <t>DZ</t>
  </si>
  <si>
    <t>DZA</t>
  </si>
  <si>
    <t>Samoa américaines</t>
  </si>
  <si>
    <t>AS</t>
  </si>
  <si>
    <t>ASM</t>
  </si>
  <si>
    <t>Andorre</t>
  </si>
  <si>
    <t>AD</t>
  </si>
  <si>
    <t>AND</t>
  </si>
  <si>
    <t>Angola</t>
  </si>
  <si>
    <t>AO</t>
  </si>
  <si>
    <t>AGO</t>
  </si>
  <si>
    <t>Anguilla</t>
  </si>
  <si>
    <t>AI</t>
  </si>
  <si>
    <t>AIA</t>
  </si>
  <si>
    <t>Antigua et Barbuda</t>
  </si>
  <si>
    <t>AG</t>
  </si>
  <si>
    <t>ATG</t>
  </si>
  <si>
    <t>Argentine</t>
  </si>
  <si>
    <t>AR</t>
  </si>
  <si>
    <t>ARG</t>
  </si>
  <si>
    <t>Arménie</t>
  </si>
  <si>
    <t>AM</t>
  </si>
  <si>
    <t>ARM</t>
  </si>
  <si>
    <t>Aruba</t>
  </si>
  <si>
    <t>AW</t>
  </si>
  <si>
    <t>ABW</t>
  </si>
  <si>
    <t>Australie</t>
  </si>
  <si>
    <t>AU</t>
  </si>
  <si>
    <t>AUS</t>
  </si>
  <si>
    <t>Autriche</t>
  </si>
  <si>
    <t>AT</t>
  </si>
  <si>
    <t>AUT</t>
  </si>
  <si>
    <t>Azerbaïdjan</t>
  </si>
  <si>
    <t>AZ</t>
  </si>
  <si>
    <t>AZE</t>
  </si>
  <si>
    <t>Bahamas</t>
  </si>
  <si>
    <t>BS</t>
  </si>
  <si>
    <t>BHS</t>
  </si>
  <si>
    <t>Bahreïn</t>
  </si>
  <si>
    <t>BH</t>
  </si>
  <si>
    <t>BHR</t>
  </si>
  <si>
    <t>Bangladesh</t>
  </si>
  <si>
    <t>BD</t>
  </si>
  <si>
    <t>BGD</t>
  </si>
  <si>
    <t>Barbade</t>
  </si>
  <si>
    <t>BB</t>
  </si>
  <si>
    <t>BRB</t>
  </si>
  <si>
    <t>Belarus</t>
  </si>
  <si>
    <t>BY</t>
  </si>
  <si>
    <t>BLR</t>
  </si>
  <si>
    <t>Belgique</t>
  </si>
  <si>
    <t>BE</t>
  </si>
  <si>
    <t>BEL</t>
  </si>
  <si>
    <t>Belize</t>
  </si>
  <si>
    <t>BZ</t>
  </si>
  <si>
    <t>BLZ</t>
  </si>
  <si>
    <t>Bénin</t>
  </si>
  <si>
    <t>BJ</t>
  </si>
  <si>
    <t>BEN</t>
  </si>
  <si>
    <t>Bermudes</t>
  </si>
  <si>
    <t>BM</t>
  </si>
  <si>
    <t>BMU</t>
  </si>
  <si>
    <t>Bhoutan</t>
  </si>
  <si>
    <t>BT</t>
  </si>
  <si>
    <t>BTN</t>
  </si>
  <si>
    <t>Bolivie</t>
  </si>
  <si>
    <t>BO</t>
  </si>
  <si>
    <t>BOL</t>
  </si>
  <si>
    <t>Bosnie-Herzégovine</t>
  </si>
  <si>
    <t>BA</t>
  </si>
  <si>
    <t>BIH</t>
  </si>
  <si>
    <t>Botswana</t>
  </si>
  <si>
    <t>BW</t>
  </si>
  <si>
    <t>BWA</t>
  </si>
  <si>
    <t>Brésil</t>
  </si>
  <si>
    <t>BR</t>
  </si>
  <si>
    <t>BRA</t>
  </si>
  <si>
    <t>Îles Vierges britanniques</t>
  </si>
  <si>
    <t>VG</t>
  </si>
  <si>
    <t>VGB</t>
  </si>
  <si>
    <t>Territoire britannique de l’océan Indien</t>
  </si>
  <si>
    <t>IO</t>
  </si>
  <si>
    <t>IOT</t>
  </si>
  <si>
    <t>BN</t>
  </si>
  <si>
    <t>BRN</t>
  </si>
  <si>
    <t>Bulgarie</t>
  </si>
  <si>
    <t>BG</t>
  </si>
  <si>
    <t>BGR</t>
  </si>
  <si>
    <t>Burkina Faso</t>
  </si>
  <si>
    <t>BF</t>
  </si>
  <si>
    <t>BFA</t>
  </si>
  <si>
    <t>Burundi</t>
  </si>
  <si>
    <t>BI</t>
  </si>
  <si>
    <t>BDI</t>
  </si>
  <si>
    <t>Cambodge</t>
  </si>
  <si>
    <t>KH</t>
  </si>
  <si>
    <t>KHM</t>
  </si>
  <si>
    <t>Cameroun</t>
  </si>
  <si>
    <t>CM</t>
  </si>
  <si>
    <t>CMR</t>
  </si>
  <si>
    <t>Canada</t>
  </si>
  <si>
    <t>CA</t>
  </si>
  <si>
    <t>CAN</t>
  </si>
  <si>
    <t>Cap Vert</t>
  </si>
  <si>
    <t>CV</t>
  </si>
  <si>
    <t>CPV</t>
  </si>
  <si>
    <t>Îles Salomon</t>
  </si>
  <si>
    <t>KY</t>
  </si>
  <si>
    <t>CYM</t>
  </si>
  <si>
    <t>République centrafricaine</t>
  </si>
  <si>
    <t>CF</t>
  </si>
  <si>
    <t>CAF</t>
  </si>
  <si>
    <t>Tchad</t>
  </si>
  <si>
    <t>TD</t>
  </si>
  <si>
    <t>TCD</t>
  </si>
  <si>
    <t>Chili</t>
  </si>
  <si>
    <t>CL</t>
  </si>
  <si>
    <t>CHL</t>
  </si>
  <si>
    <t>Chine</t>
  </si>
  <si>
    <t>CN</t>
  </si>
  <si>
    <t>CHN</t>
  </si>
  <si>
    <t>HK</t>
  </si>
  <si>
    <t>HKG</t>
  </si>
  <si>
    <t>MO</t>
  </si>
  <si>
    <t>MAC</t>
  </si>
  <si>
    <t>Île de Noël</t>
  </si>
  <si>
    <t>CX</t>
  </si>
  <si>
    <t>CXR</t>
  </si>
  <si>
    <t>Îles Keeling</t>
  </si>
  <si>
    <t>CC</t>
  </si>
  <si>
    <t>CCK</t>
  </si>
  <si>
    <t>Colombie</t>
  </si>
  <si>
    <t>CO</t>
  </si>
  <si>
    <t>COL</t>
  </si>
  <si>
    <t>Comores</t>
  </si>
  <si>
    <t>KM</t>
  </si>
  <si>
    <t>COM</t>
  </si>
  <si>
    <t>CG</t>
  </si>
  <si>
    <t>COG</t>
  </si>
  <si>
    <t>CD</t>
  </si>
  <si>
    <t>COD</t>
  </si>
  <si>
    <t>Costa Rica</t>
  </si>
  <si>
    <t>CR</t>
  </si>
  <si>
    <t>CRI</t>
  </si>
  <si>
    <t>CI</t>
  </si>
  <si>
    <t>CIV</t>
  </si>
  <si>
    <t>Croatie</t>
  </si>
  <si>
    <t>HR</t>
  </si>
  <si>
    <t>HRV</t>
  </si>
  <si>
    <t>Cuba</t>
  </si>
  <si>
    <t>CU</t>
  </si>
  <si>
    <t>CUB</t>
  </si>
  <si>
    <t>Chypre</t>
  </si>
  <si>
    <t>CY</t>
  </si>
  <si>
    <t>CYP</t>
  </si>
  <si>
    <t>République tchèque</t>
  </si>
  <si>
    <t>CZ</t>
  </si>
  <si>
    <t>CZE</t>
  </si>
  <si>
    <t>Danemark</t>
  </si>
  <si>
    <t>DK</t>
  </si>
  <si>
    <t>DNK</t>
  </si>
  <si>
    <t>Djibouti</t>
  </si>
  <si>
    <t>DJ</t>
  </si>
  <si>
    <t>DJI</t>
  </si>
  <si>
    <t>Dominique</t>
  </si>
  <si>
    <t>DM</t>
  </si>
  <si>
    <t>DMA</t>
  </si>
  <si>
    <t>République dominicaine</t>
  </si>
  <si>
    <t>DO</t>
  </si>
  <si>
    <t>DOM</t>
  </si>
  <si>
    <t>Équateur</t>
  </si>
  <si>
    <t>EC</t>
  </si>
  <si>
    <t>ECU</t>
  </si>
  <si>
    <t>Égypte</t>
  </si>
  <si>
    <t>EG</t>
  </si>
  <si>
    <t>EGY</t>
  </si>
  <si>
    <t>Salvador</t>
  </si>
  <si>
    <t>SV</t>
  </si>
  <si>
    <t>SLV</t>
  </si>
  <si>
    <t>Guinée équatoriale</t>
  </si>
  <si>
    <t>GQ</t>
  </si>
  <si>
    <t>GNQ</t>
  </si>
  <si>
    <t>Érythrée</t>
  </si>
  <si>
    <t>ER</t>
  </si>
  <si>
    <t>ERI</t>
  </si>
  <si>
    <t>Estonie</t>
  </si>
  <si>
    <t>EE</t>
  </si>
  <si>
    <t>EST</t>
  </si>
  <si>
    <t>Éthiopie</t>
  </si>
  <si>
    <t>ET</t>
  </si>
  <si>
    <t>ETH</t>
  </si>
  <si>
    <t>FK</t>
  </si>
  <si>
    <t>FLK</t>
  </si>
  <si>
    <t>FO</t>
  </si>
  <si>
    <t>FRO</t>
  </si>
  <si>
    <t>Fidji</t>
  </si>
  <si>
    <t>FJ</t>
  </si>
  <si>
    <t>FJI</t>
  </si>
  <si>
    <t>Finlande</t>
  </si>
  <si>
    <t>FI</t>
  </si>
  <si>
    <t>FIN</t>
  </si>
  <si>
    <t>France</t>
  </si>
  <si>
    <t>FR</t>
  </si>
  <si>
    <t>FRA</t>
  </si>
  <si>
    <t>Guyane française</t>
  </si>
  <si>
    <t>GF</t>
  </si>
  <si>
    <t>GUF</t>
  </si>
  <si>
    <t>Polynésie française</t>
  </si>
  <si>
    <t>PF</t>
  </si>
  <si>
    <t>PYF</t>
  </si>
  <si>
    <t>Territoires français australs</t>
  </si>
  <si>
    <t>TF</t>
  </si>
  <si>
    <t>ATF</t>
  </si>
  <si>
    <t>Gabon</t>
  </si>
  <si>
    <t>GA</t>
  </si>
  <si>
    <t>GAB</t>
  </si>
  <si>
    <t>Gambie</t>
  </si>
  <si>
    <t>GM</t>
  </si>
  <si>
    <t>GMB</t>
  </si>
  <si>
    <t>Géorgie</t>
  </si>
  <si>
    <t>GE</t>
  </si>
  <si>
    <t>GEO</t>
  </si>
  <si>
    <t>Allemagne</t>
  </si>
  <si>
    <t>DE</t>
  </si>
  <si>
    <t>DEU</t>
  </si>
  <si>
    <t>Ghana</t>
  </si>
  <si>
    <t>GH</t>
  </si>
  <si>
    <t>GHA</t>
  </si>
  <si>
    <t>Gibraltar</t>
  </si>
  <si>
    <t>GI</t>
  </si>
  <si>
    <t>GIB</t>
  </si>
  <si>
    <t>Grèce</t>
  </si>
  <si>
    <t>GR</t>
  </si>
  <si>
    <t>GRC</t>
  </si>
  <si>
    <t>Groenland</t>
  </si>
  <si>
    <t>GL</t>
  </si>
  <si>
    <t>GRL</t>
  </si>
  <si>
    <t>Grenade</t>
  </si>
  <si>
    <t>GD</t>
  </si>
  <si>
    <t>GRD</t>
  </si>
  <si>
    <t>Guadeloupe</t>
  </si>
  <si>
    <t>GP</t>
  </si>
  <si>
    <t>GLP</t>
  </si>
  <si>
    <t>Guam</t>
  </si>
  <si>
    <t>GU</t>
  </si>
  <si>
    <t>GUM</t>
  </si>
  <si>
    <t>Guatemala</t>
  </si>
  <si>
    <t>GT</t>
  </si>
  <si>
    <t>GTM</t>
  </si>
  <si>
    <t>GG</t>
  </si>
  <si>
    <t>GGY</t>
  </si>
  <si>
    <t>Guinée</t>
  </si>
  <si>
    <t>GN</t>
  </si>
  <si>
    <t>GIN</t>
  </si>
  <si>
    <t>Guinée-Bissau</t>
  </si>
  <si>
    <t>GW</t>
  </si>
  <si>
    <t>GNB</t>
  </si>
  <si>
    <t>Guyana</t>
  </si>
  <si>
    <t>GY</t>
  </si>
  <si>
    <t>GUY</t>
  </si>
  <si>
    <t>Haïti</t>
  </si>
  <si>
    <t>HT</t>
  </si>
  <si>
    <t>HTI</t>
  </si>
  <si>
    <t>Îles Heard et McDonald</t>
  </si>
  <si>
    <t>HM</t>
  </si>
  <si>
    <t>HMD</t>
  </si>
  <si>
    <t>VA</t>
  </si>
  <si>
    <t>TVA</t>
  </si>
  <si>
    <t>Honduras</t>
  </si>
  <si>
    <t>HN</t>
  </si>
  <si>
    <t>HND</t>
  </si>
  <si>
    <t>Hongrie</t>
  </si>
  <si>
    <t>HU</t>
  </si>
  <si>
    <t>HUN</t>
  </si>
  <si>
    <t>Islande</t>
  </si>
  <si>
    <t>IS</t>
  </si>
  <si>
    <t>ISL</t>
  </si>
  <si>
    <t>Inde</t>
  </si>
  <si>
    <t>IN</t>
  </si>
  <si>
    <t>IND</t>
  </si>
  <si>
    <t>Indonésie</t>
  </si>
  <si>
    <t>ID</t>
  </si>
  <si>
    <t>IDN</t>
  </si>
  <si>
    <t>IR</t>
  </si>
  <si>
    <t>IRN</t>
  </si>
  <si>
    <t>Irak</t>
  </si>
  <si>
    <t>IQ</t>
  </si>
  <si>
    <t>IRQ</t>
  </si>
  <si>
    <t>Irlande</t>
  </si>
  <si>
    <t>IE</t>
  </si>
  <si>
    <t>IRL</t>
  </si>
  <si>
    <t>Île de Man</t>
  </si>
  <si>
    <t>IM</t>
  </si>
  <si>
    <t>IMN</t>
  </si>
  <si>
    <t>Israël</t>
  </si>
  <si>
    <t>IL</t>
  </si>
  <si>
    <t>ISR</t>
  </si>
  <si>
    <t>Italie</t>
  </si>
  <si>
    <t>IT</t>
  </si>
  <si>
    <t>ITA</t>
  </si>
  <si>
    <t>Jamaïque</t>
  </si>
  <si>
    <t>JM</t>
  </si>
  <si>
    <t>JAM</t>
  </si>
  <si>
    <t>Japon</t>
  </si>
  <si>
    <t>JP</t>
  </si>
  <si>
    <t>JPN</t>
  </si>
  <si>
    <t>Jersey</t>
  </si>
  <si>
    <t>JE</t>
  </si>
  <si>
    <t>JEY</t>
  </si>
  <si>
    <t>Jordanie</t>
  </si>
  <si>
    <t>JO</t>
  </si>
  <si>
    <t>JOR</t>
  </si>
  <si>
    <t>Kazakhstan</t>
  </si>
  <si>
    <t>KZ</t>
  </si>
  <si>
    <t>KAZ</t>
  </si>
  <si>
    <t>Kenya</t>
  </si>
  <si>
    <t>KE</t>
  </si>
  <si>
    <t>KEN</t>
  </si>
  <si>
    <t>Kiribati</t>
  </si>
  <si>
    <t>KI</t>
  </si>
  <si>
    <t>KIR</t>
  </si>
  <si>
    <t>Corée (du Nord)</t>
  </si>
  <si>
    <t>KP</t>
  </si>
  <si>
    <t>PRK</t>
  </si>
  <si>
    <t>Corée (du Sud)</t>
  </si>
  <si>
    <t>KR</t>
  </si>
  <si>
    <t>KOR</t>
  </si>
  <si>
    <t>KW</t>
  </si>
  <si>
    <t>KWT</t>
  </si>
  <si>
    <t>KG</t>
  </si>
  <si>
    <t>KGZ</t>
  </si>
  <si>
    <t>RPD du Laos</t>
  </si>
  <si>
    <t>LA</t>
  </si>
  <si>
    <t>LAO</t>
  </si>
  <si>
    <t>Lettonie</t>
  </si>
  <si>
    <t>LV</t>
  </si>
  <si>
    <t>LVA</t>
  </si>
  <si>
    <t>Liban</t>
  </si>
  <si>
    <t>LB</t>
  </si>
  <si>
    <t>LBN</t>
  </si>
  <si>
    <t>Lesotho</t>
  </si>
  <si>
    <t>LS</t>
  </si>
  <si>
    <t>LSO</t>
  </si>
  <si>
    <t>Libéria</t>
  </si>
  <si>
    <t>LR</t>
  </si>
  <si>
    <t>LBR</t>
  </si>
  <si>
    <t>Libye</t>
  </si>
  <si>
    <t>LY</t>
  </si>
  <si>
    <t>LBY</t>
  </si>
  <si>
    <t>Liechtenstein</t>
  </si>
  <si>
    <t>LI</t>
  </si>
  <si>
    <t>LIE</t>
  </si>
  <si>
    <t>Lituanie</t>
  </si>
  <si>
    <t>LT</t>
  </si>
  <si>
    <t>LTU</t>
  </si>
  <si>
    <t>Luxembourg</t>
  </si>
  <si>
    <t>LU</t>
  </si>
  <si>
    <t>LUX</t>
  </si>
  <si>
    <t>MK</t>
  </si>
  <si>
    <r>
      <rPr>
        <sz val="10.5"/>
        <color theme="1"/>
        <rFont val="Calibri"/>
        <family val="2"/>
      </rPr>
      <t>MKD</t>
    </r>
  </si>
  <si>
    <t>Madagascar</t>
  </si>
  <si>
    <t>MG</t>
  </si>
  <si>
    <t>MDG</t>
  </si>
  <si>
    <t>Malawi</t>
  </si>
  <si>
    <t>MW</t>
  </si>
  <si>
    <t>MWI</t>
  </si>
  <si>
    <t>Malaisie</t>
  </si>
  <si>
    <t>MY</t>
  </si>
  <si>
    <t>MYS</t>
  </si>
  <si>
    <t>Maldives</t>
  </si>
  <si>
    <t>MV</t>
  </si>
  <si>
    <t>MDV</t>
  </si>
  <si>
    <t>Mali</t>
  </si>
  <si>
    <t>ML</t>
  </si>
  <si>
    <t>MLI</t>
  </si>
  <si>
    <t>Malte</t>
  </si>
  <si>
    <t>MT</t>
  </si>
  <si>
    <t>MLT</t>
  </si>
  <si>
    <t>Îles Marshall</t>
  </si>
  <si>
    <t>MH</t>
  </si>
  <si>
    <t>MHL</t>
  </si>
  <si>
    <t>Martinique</t>
  </si>
  <si>
    <t>MQ</t>
  </si>
  <si>
    <t>MTQ</t>
  </si>
  <si>
    <t>Mauritanie</t>
  </si>
  <si>
    <t>MR</t>
  </si>
  <si>
    <t>MRT</t>
  </si>
  <si>
    <t>Maurice</t>
  </si>
  <si>
    <t>MU</t>
  </si>
  <si>
    <t>MUS</t>
  </si>
  <si>
    <t>Mayotte</t>
  </si>
  <si>
    <t>YT</t>
  </si>
  <si>
    <t>MYT</t>
  </si>
  <si>
    <t>Mexique</t>
  </si>
  <si>
    <t>MX</t>
  </si>
  <si>
    <t>MEX</t>
  </si>
  <si>
    <t>FM</t>
  </si>
  <si>
    <t>FSM</t>
  </si>
  <si>
    <t>Moldova</t>
  </si>
  <si>
    <t>MD</t>
  </si>
  <si>
    <t>MDA</t>
  </si>
  <si>
    <t>Monaco</t>
  </si>
  <si>
    <t>MC</t>
  </si>
  <si>
    <t>MCO</t>
  </si>
  <si>
    <t>Mongolie</t>
  </si>
  <si>
    <t>MN</t>
  </si>
  <si>
    <t>MNG</t>
  </si>
  <si>
    <t>ME</t>
  </si>
  <si>
    <t>MNE</t>
  </si>
  <si>
    <t>Montserrat</t>
  </si>
  <si>
    <t>MS</t>
  </si>
  <si>
    <t>MSR</t>
  </si>
  <si>
    <t>Maroc</t>
  </si>
  <si>
    <t>MA</t>
  </si>
  <si>
    <t>MAR</t>
  </si>
  <si>
    <t>Mozambique</t>
  </si>
  <si>
    <t>MZ</t>
  </si>
  <si>
    <t>MOZ</t>
  </si>
  <si>
    <t>Myanmar</t>
  </si>
  <si>
    <t>MM</t>
  </si>
  <si>
    <t>MMR</t>
  </si>
  <si>
    <t>Namibie</t>
  </si>
  <si>
    <t>NA</t>
  </si>
  <si>
    <t>NAM</t>
  </si>
  <si>
    <t>Nauru</t>
  </si>
  <si>
    <t>NR</t>
  </si>
  <si>
    <t>NRU</t>
  </si>
  <si>
    <t>Népal</t>
  </si>
  <si>
    <t>NP</t>
  </si>
  <si>
    <t>NPL</t>
  </si>
  <si>
    <t>Pays-Bas</t>
  </si>
  <si>
    <t>NL</t>
  </si>
  <si>
    <t>NLD</t>
  </si>
  <si>
    <t>Antilles néerlandaises</t>
  </si>
  <si>
    <t>AN</t>
  </si>
  <si>
    <t>ANT</t>
  </si>
  <si>
    <t>Nouvelle Calédonie</t>
  </si>
  <si>
    <t>NC</t>
  </si>
  <si>
    <t>NCL</t>
  </si>
  <si>
    <t>Nouvelle-Zélande</t>
  </si>
  <si>
    <t>NZ</t>
  </si>
  <si>
    <t>NZL</t>
  </si>
  <si>
    <t>Nicaragua</t>
  </si>
  <si>
    <t>NI</t>
  </si>
  <si>
    <t>NIC</t>
  </si>
  <si>
    <t>Niger</t>
  </si>
  <si>
    <t>NE</t>
  </si>
  <si>
    <t>NER</t>
  </si>
  <si>
    <t>Nigeria</t>
  </si>
  <si>
    <t>NG</t>
  </si>
  <si>
    <t>NGA</t>
  </si>
  <si>
    <t>Niue</t>
  </si>
  <si>
    <t>NU</t>
  </si>
  <si>
    <t>NIU</t>
  </si>
  <si>
    <t>Îles Norfolk</t>
  </si>
  <si>
    <t>NF</t>
  </si>
  <si>
    <t>NFK</t>
  </si>
  <si>
    <t>Îles Marianne septentrionales</t>
  </si>
  <si>
    <t>MP</t>
  </si>
  <si>
    <t>MNP</t>
  </si>
  <si>
    <t>Norvège</t>
  </si>
  <si>
    <t>NO</t>
  </si>
  <si>
    <t>NOR</t>
  </si>
  <si>
    <t>Oman</t>
  </si>
  <si>
    <t>OM</t>
  </si>
  <si>
    <t>OMN</t>
  </si>
  <si>
    <t>Pakistan</t>
  </si>
  <si>
    <t>PK</t>
  </si>
  <si>
    <t>PAK</t>
  </si>
  <si>
    <t>Palau</t>
  </si>
  <si>
    <t>PW</t>
  </si>
  <si>
    <t>PLW</t>
  </si>
  <si>
    <t>Territoire palestinien</t>
  </si>
  <si>
    <t>PS</t>
  </si>
  <si>
    <t>PSE</t>
  </si>
  <si>
    <t>Panama</t>
  </si>
  <si>
    <t>PA</t>
  </si>
  <si>
    <t>PAN</t>
  </si>
  <si>
    <t>Papouasie-Nouvelle-Guinée</t>
  </si>
  <si>
    <t>PG</t>
  </si>
  <si>
    <t>PNG</t>
  </si>
  <si>
    <t>Paraguay</t>
  </si>
  <si>
    <t>PY</t>
  </si>
  <si>
    <t>PRY</t>
  </si>
  <si>
    <t>Pérou</t>
  </si>
  <si>
    <t>PE</t>
  </si>
  <si>
    <t>PER</t>
  </si>
  <si>
    <t>Philippines</t>
  </si>
  <si>
    <t>PH</t>
  </si>
  <si>
    <t>PHL</t>
  </si>
  <si>
    <t>Pitcairn</t>
  </si>
  <si>
    <t>PN</t>
  </si>
  <si>
    <t>PCN</t>
  </si>
  <si>
    <t>Pologne</t>
  </si>
  <si>
    <t>PL</t>
  </si>
  <si>
    <t>POL</t>
  </si>
  <si>
    <t>Portugal</t>
  </si>
  <si>
    <t>PT</t>
  </si>
  <si>
    <t>PRT</t>
  </si>
  <si>
    <t>Porto Rico</t>
  </si>
  <si>
    <t>PR</t>
  </si>
  <si>
    <t>PRI</t>
  </si>
  <si>
    <t>Qatar</t>
  </si>
  <si>
    <t>QA</t>
  </si>
  <si>
    <t>QAT</t>
  </si>
  <si>
    <t>RE</t>
  </si>
  <si>
    <t>REU</t>
  </si>
  <si>
    <t>Roumanie</t>
  </si>
  <si>
    <t>RO</t>
  </si>
  <si>
    <t>ROU</t>
  </si>
  <si>
    <t>Fédération de Russie</t>
  </si>
  <si>
    <t>RU</t>
  </si>
  <si>
    <t>RUS</t>
  </si>
  <si>
    <t>Rwanda</t>
  </si>
  <si>
    <t>RW</t>
  </si>
  <si>
    <t>RWA</t>
  </si>
  <si>
    <t>BL</t>
  </si>
  <si>
    <t>BLM</t>
  </si>
  <si>
    <t>Saint Hélène</t>
  </si>
  <si>
    <t>SH</t>
  </si>
  <si>
    <t>SHN</t>
  </si>
  <si>
    <t>Saint Kitts et Nevis</t>
  </si>
  <si>
    <t>KN</t>
  </si>
  <si>
    <t>KNA</t>
  </si>
  <si>
    <t>Sainte Lucie</t>
  </si>
  <si>
    <t>LC</t>
  </si>
  <si>
    <t>LCA</t>
  </si>
  <si>
    <t>MF</t>
  </si>
  <si>
    <t>MAF</t>
  </si>
  <si>
    <t>Saint Pierre et Miquelon</t>
  </si>
  <si>
    <t>PM</t>
  </si>
  <si>
    <t>SPM</t>
  </si>
  <si>
    <t>VC</t>
  </si>
  <si>
    <t>VCT</t>
  </si>
  <si>
    <t>Samoa</t>
  </si>
  <si>
    <t>WS</t>
  </si>
  <si>
    <t>WSM</t>
  </si>
  <si>
    <t>Saint Marin</t>
  </si>
  <si>
    <t>SM</t>
  </si>
  <si>
    <t>SMR</t>
  </si>
  <si>
    <t>Sao Tomé-et-Principe</t>
  </si>
  <si>
    <t>ST</t>
  </si>
  <si>
    <t>STP</t>
  </si>
  <si>
    <t>Arabie saoudite</t>
  </si>
  <si>
    <t>SA</t>
  </si>
  <si>
    <t>SAU</t>
  </si>
  <si>
    <t>Sénégal</t>
  </si>
  <si>
    <t>SN</t>
  </si>
  <si>
    <t>SEN</t>
  </si>
  <si>
    <t>Serbie</t>
  </si>
  <si>
    <t>RS</t>
  </si>
  <si>
    <t>SRB</t>
  </si>
  <si>
    <t>Seychelles</t>
  </si>
  <si>
    <t>SC</t>
  </si>
  <si>
    <t>SYC</t>
  </si>
  <si>
    <t>Sierra Leone</t>
  </si>
  <si>
    <t>SL</t>
  </si>
  <si>
    <t>SLE</t>
  </si>
  <si>
    <t>Singapour</t>
  </si>
  <si>
    <t>SG</t>
  </si>
  <si>
    <t>SGP</t>
  </si>
  <si>
    <t>Slovaquie</t>
  </si>
  <si>
    <t>SK</t>
  </si>
  <si>
    <t>SVK</t>
  </si>
  <si>
    <t>Slovénie</t>
  </si>
  <si>
    <t>SI</t>
  </si>
  <si>
    <t>SVN</t>
  </si>
  <si>
    <t>Îles Salomon</t>
  </si>
  <si>
    <t>SB</t>
  </si>
  <si>
    <t>SLB</t>
  </si>
  <si>
    <t>Somalie</t>
  </si>
  <si>
    <t>SO</t>
  </si>
  <si>
    <t>SOM</t>
  </si>
  <si>
    <t>Afrique du Sud</t>
  </si>
  <si>
    <t>ZA</t>
  </si>
  <si>
    <t>ZAF</t>
  </si>
  <si>
    <t>Géorgie du Sud et les Îles Sandwich du Sud</t>
  </si>
  <si>
    <t>GS</t>
  </si>
  <si>
    <t>SGS</t>
  </si>
  <si>
    <t>Soudan du Sud</t>
  </si>
  <si>
    <t>SS</t>
  </si>
  <si>
    <t>SSD</t>
  </si>
  <si>
    <t>Espagne</t>
  </si>
  <si>
    <t>ES</t>
  </si>
  <si>
    <t>ESP</t>
  </si>
  <si>
    <t>Sri Lanka</t>
  </si>
  <si>
    <t>LK</t>
  </si>
  <si>
    <t>LKA</t>
  </si>
  <si>
    <t>Soudan</t>
  </si>
  <si>
    <t>SD</t>
  </si>
  <si>
    <t>SDN</t>
  </si>
  <si>
    <t>Suriname</t>
  </si>
  <si>
    <t>SR</t>
  </si>
  <si>
    <t>SUR</t>
  </si>
  <si>
    <t>Îles Svalbard et Jan Mayen</t>
  </si>
  <si>
    <t>SJ</t>
  </si>
  <si>
    <t>SJM</t>
  </si>
  <si>
    <t>SZ</t>
  </si>
  <si>
    <t>SWZ</t>
  </si>
  <si>
    <t>Suède</t>
  </si>
  <si>
    <t>SE</t>
  </si>
  <si>
    <t>SWE</t>
  </si>
  <si>
    <t>Suisse</t>
  </si>
  <si>
    <t>CH</t>
  </si>
  <si>
    <t>CHE</t>
  </si>
  <si>
    <t>SY</t>
  </si>
  <si>
    <t>SYR</t>
  </si>
  <si>
    <t>TW</t>
  </si>
  <si>
    <t>TWN</t>
  </si>
  <si>
    <t>Tadjikistan</t>
  </si>
  <si>
    <t>TJ</t>
  </si>
  <si>
    <t>TJK</t>
  </si>
  <si>
    <t>TZ</t>
  </si>
  <si>
    <t>TZA</t>
  </si>
  <si>
    <t>Thaïlande</t>
  </si>
  <si>
    <t>TH</t>
  </si>
  <si>
    <t>THA</t>
  </si>
  <si>
    <t>Timor-Leste</t>
  </si>
  <si>
    <t>TL</t>
  </si>
  <si>
    <t>TLS</t>
  </si>
  <si>
    <t>Togo</t>
  </si>
  <si>
    <t>TG</t>
  </si>
  <si>
    <t>TGO</t>
  </si>
  <si>
    <t>Tokelau</t>
  </si>
  <si>
    <t>TK</t>
  </si>
  <si>
    <t>TKL</t>
  </si>
  <si>
    <t>Tonga</t>
  </si>
  <si>
    <t>TO</t>
  </si>
  <si>
    <t>TON</t>
  </si>
  <si>
    <t>TT</t>
  </si>
  <si>
    <t>TTO</t>
  </si>
  <si>
    <t>Tunisie</t>
  </si>
  <si>
    <t>TN</t>
  </si>
  <si>
    <t>TUN</t>
  </si>
  <si>
    <t>Turquie</t>
  </si>
  <si>
    <t>TR</t>
  </si>
  <si>
    <t>TUR</t>
  </si>
  <si>
    <t>Turkménistan</t>
  </si>
  <si>
    <t>TM</t>
  </si>
  <si>
    <t>TKM</t>
  </si>
  <si>
    <t>Îles Turques et Caïques</t>
  </si>
  <si>
    <t>TC</t>
  </si>
  <si>
    <t>TCA</t>
  </si>
  <si>
    <t>Tuvalu</t>
  </si>
  <si>
    <t>TV</t>
  </si>
  <si>
    <t>TUV</t>
  </si>
  <si>
    <t>Ouganda</t>
  </si>
  <si>
    <t>UG</t>
  </si>
  <si>
    <t>UGA</t>
  </si>
  <si>
    <t>Ukraine</t>
  </si>
  <si>
    <t>UA</t>
  </si>
  <si>
    <t>UKR</t>
  </si>
  <si>
    <t>Émirats arabes unis</t>
  </si>
  <si>
    <t>AE</t>
  </si>
  <si>
    <t>ARE</t>
  </si>
  <si>
    <t>Royaume-Uni</t>
  </si>
  <si>
    <t>GB</t>
  </si>
  <si>
    <t>GBR</t>
  </si>
  <si>
    <t>États-Unis</t>
  </si>
  <si>
    <t>US</t>
  </si>
  <si>
    <t>USA</t>
  </si>
  <si>
    <t>Uruguay</t>
  </si>
  <si>
    <t>UY</t>
  </si>
  <si>
    <t>URY</t>
  </si>
  <si>
    <t>Ouzbékistan</t>
  </si>
  <si>
    <t>UZ</t>
  </si>
  <si>
    <t>UZB</t>
  </si>
  <si>
    <t>Vanuatu</t>
  </si>
  <si>
    <t>VU</t>
  </si>
  <si>
    <t>VUT</t>
  </si>
  <si>
    <t>VE</t>
  </si>
  <si>
    <t>VEN</t>
  </si>
  <si>
    <t>Vietnam</t>
  </si>
  <si>
    <t>VN</t>
  </si>
  <si>
    <t>VNM</t>
  </si>
  <si>
    <t>Îles Vierges, États-Unis</t>
  </si>
  <si>
    <t>VI</t>
  </si>
  <si>
    <t>VIR</t>
  </si>
  <si>
    <t>Îles Wallis et Futuna</t>
  </si>
  <si>
    <t>WF</t>
  </si>
  <si>
    <t>WLF</t>
  </si>
  <si>
    <t>Sahara occidental</t>
  </si>
  <si>
    <t>EH</t>
  </si>
  <si>
    <t>ESH</t>
  </si>
  <si>
    <t>Yémen</t>
  </si>
  <si>
    <t>YE</t>
  </si>
  <si>
    <t>YEM</t>
  </si>
  <si>
    <t>Zambie</t>
  </si>
  <si>
    <t>ZM</t>
  </si>
  <si>
    <t>ZMB</t>
  </si>
  <si>
    <t>Zimbabwe</t>
  </si>
  <si>
    <t>ZW</t>
  </si>
  <si>
    <t>ZWE</t>
  </si>
  <si>
    <t>Tanzanie</t>
  </si>
  <si>
    <t>Taïwan</t>
  </si>
  <si>
    <t>Hong Kong</t>
  </si>
  <si>
    <t>Macao</t>
  </si>
  <si>
    <t>République du Congo</t>
  </si>
  <si>
    <t>République démocratique du Congo</t>
  </si>
  <si>
    <t>Réunion</t>
  </si>
  <si>
    <t>Saint-Barthélemy</t>
  </si>
  <si>
    <t>Côte d’Ivoire</t>
  </si>
  <si>
    <t>Malouines</t>
  </si>
  <si>
    <t>Vatican</t>
  </si>
  <si>
    <t>Iran</t>
  </si>
  <si>
    <t>République kirghize</t>
  </si>
  <si>
    <t>Macédoine</t>
  </si>
  <si>
    <t>Micronésie</t>
  </si>
  <si>
    <t>Saint-Martin</t>
  </si>
  <si>
    <t>Syrie</t>
  </si>
  <si>
    <t>Venezuela</t>
  </si>
  <si>
    <t>Eswatini</t>
  </si>
  <si>
    <r>
      <rPr>
        <b/>
        <sz val="10.5"/>
        <color theme="1"/>
        <rFont val="Calibri"/>
        <family val="2"/>
      </rPr>
      <t>Nom de pays ou région</t>
    </r>
  </si>
  <si>
    <r>
      <rPr>
        <b/>
        <sz val="10.5"/>
        <color theme="1"/>
        <rFont val="Calibri"/>
        <family val="2"/>
      </rPr>
      <t>Code ISO de pays (alpha 2)</t>
    </r>
  </si>
  <si>
    <r>
      <rPr>
        <b/>
        <sz val="10.5"/>
        <color theme="1"/>
        <rFont val="Calibri"/>
        <family val="2"/>
      </rPr>
      <t>Code numérique ISO (UN M49)</t>
    </r>
  </si>
  <si>
    <t>4</t>
  </si>
  <si>
    <t>248</t>
  </si>
  <si>
    <t>8</t>
  </si>
  <si>
    <t>12</t>
  </si>
  <si>
    <t>16</t>
  </si>
  <si>
    <t>20</t>
  </si>
  <si>
    <t>24</t>
  </si>
  <si>
    <t>660</t>
  </si>
  <si>
    <t>28</t>
  </si>
  <si>
    <t>32</t>
  </si>
  <si>
    <t>51</t>
  </si>
  <si>
    <t>533</t>
  </si>
  <si>
    <t>36</t>
  </si>
  <si>
    <t>40</t>
  </si>
  <si>
    <t>31</t>
  </si>
  <si>
    <t>44</t>
  </si>
  <si>
    <t>48</t>
  </si>
  <si>
    <t>50</t>
  </si>
  <si>
    <t>52</t>
  </si>
  <si>
    <t>112</t>
  </si>
  <si>
    <t>56</t>
  </si>
  <si>
    <t>84</t>
  </si>
  <si>
    <t>204</t>
  </si>
  <si>
    <t>60</t>
  </si>
  <si>
    <t>64</t>
  </si>
  <si>
    <t>68</t>
  </si>
  <si>
    <t>70</t>
  </si>
  <si>
    <t>72</t>
  </si>
  <si>
    <t>76</t>
  </si>
  <si>
    <t>92</t>
  </si>
  <si>
    <t>86</t>
  </si>
  <si>
    <t>96</t>
  </si>
  <si>
    <t>100</t>
  </si>
  <si>
    <t>854</t>
  </si>
  <si>
    <t>108</t>
  </si>
  <si>
    <t>116</t>
  </si>
  <si>
    <t>120</t>
  </si>
  <si>
    <t>124</t>
  </si>
  <si>
    <t>132</t>
  </si>
  <si>
    <t>136</t>
  </si>
  <si>
    <t>140</t>
  </si>
  <si>
    <t>148</t>
  </si>
  <si>
    <t>152</t>
  </si>
  <si>
    <t>156</t>
  </si>
  <si>
    <t>344</t>
  </si>
  <si>
    <t>446</t>
  </si>
  <si>
    <t>162</t>
  </si>
  <si>
    <t>166</t>
  </si>
  <si>
    <t>170</t>
  </si>
  <si>
    <t>174</t>
  </si>
  <si>
    <t>178</t>
  </si>
  <si>
    <t>180</t>
  </si>
  <si>
    <t>188</t>
  </si>
  <si>
    <t>384</t>
  </si>
  <si>
    <t>191</t>
  </si>
  <si>
    <t>192</t>
  </si>
  <si>
    <t>196</t>
  </si>
  <si>
    <t>203</t>
  </si>
  <si>
    <t>208</t>
  </si>
  <si>
    <t>262</t>
  </si>
  <si>
    <t>212</t>
  </si>
  <si>
    <t>214</t>
  </si>
  <si>
    <t>218</t>
  </si>
  <si>
    <t>818</t>
  </si>
  <si>
    <t>222</t>
  </si>
  <si>
    <t>226</t>
  </si>
  <si>
    <t>232</t>
  </si>
  <si>
    <t>233</t>
  </si>
  <si>
    <t>231</t>
  </si>
  <si>
    <t>238</t>
  </si>
  <si>
    <t>234</t>
  </si>
  <si>
    <t>242</t>
  </si>
  <si>
    <t>246</t>
  </si>
  <si>
    <t>250</t>
  </si>
  <si>
    <t>254</t>
  </si>
  <si>
    <t>258</t>
  </si>
  <si>
    <t>260</t>
  </si>
  <si>
    <t>266</t>
  </si>
  <si>
    <t>270</t>
  </si>
  <si>
    <t>268</t>
  </si>
  <si>
    <t>276</t>
  </si>
  <si>
    <t>288</t>
  </si>
  <si>
    <t>292</t>
  </si>
  <si>
    <t>300</t>
  </si>
  <si>
    <t>304</t>
  </si>
  <si>
    <t>308</t>
  </si>
  <si>
    <t>312</t>
  </si>
  <si>
    <t>316</t>
  </si>
  <si>
    <t>320</t>
  </si>
  <si>
    <t>831</t>
  </si>
  <si>
    <t>324</t>
  </si>
  <si>
    <t>624</t>
  </si>
  <si>
    <t>328</t>
  </si>
  <si>
    <t>332</t>
  </si>
  <si>
    <t>334</t>
  </si>
  <si>
    <t>336</t>
  </si>
  <si>
    <t>340</t>
  </si>
  <si>
    <t>348</t>
  </si>
  <si>
    <t>352</t>
  </si>
  <si>
    <t>356</t>
  </si>
  <si>
    <t>360</t>
  </si>
  <si>
    <t>364</t>
  </si>
  <si>
    <t>368</t>
  </si>
  <si>
    <t>372</t>
  </si>
  <si>
    <t>833</t>
  </si>
  <si>
    <t>376</t>
  </si>
  <si>
    <t>380</t>
  </si>
  <si>
    <t>388</t>
  </si>
  <si>
    <t>392</t>
  </si>
  <si>
    <t>832</t>
  </si>
  <si>
    <t>400</t>
  </si>
  <si>
    <t>398</t>
  </si>
  <si>
    <t>404</t>
  </si>
  <si>
    <t>296</t>
  </si>
  <si>
    <t>408</t>
  </si>
  <si>
    <t>410</t>
  </si>
  <si>
    <t>414</t>
  </si>
  <si>
    <t>417</t>
  </si>
  <si>
    <t>418</t>
  </si>
  <si>
    <t>428</t>
  </si>
  <si>
    <t>422</t>
  </si>
  <si>
    <t>426</t>
  </si>
  <si>
    <t>430</t>
  </si>
  <si>
    <t>434</t>
  </si>
  <si>
    <t>438</t>
  </si>
  <si>
    <t>440</t>
  </si>
  <si>
    <t>442</t>
  </si>
  <si>
    <t>807</t>
  </si>
  <si>
    <t>450</t>
  </si>
  <si>
    <t>454</t>
  </si>
  <si>
    <t>458</t>
  </si>
  <si>
    <t>462</t>
  </si>
  <si>
    <t>466</t>
  </si>
  <si>
    <t>470</t>
  </si>
  <si>
    <t>584</t>
  </si>
  <si>
    <t>474</t>
  </si>
  <si>
    <t>478</t>
  </si>
  <si>
    <t>480</t>
  </si>
  <si>
    <t>175</t>
  </si>
  <si>
    <t>484</t>
  </si>
  <si>
    <t>583</t>
  </si>
  <si>
    <t>498</t>
  </si>
  <si>
    <t>492</t>
  </si>
  <si>
    <t>496</t>
  </si>
  <si>
    <t>499</t>
  </si>
  <si>
    <t>500</t>
  </si>
  <si>
    <t>504</t>
  </si>
  <si>
    <t>508</t>
  </si>
  <si>
    <t>104</t>
  </si>
  <si>
    <t>516</t>
  </si>
  <si>
    <t>520</t>
  </si>
  <si>
    <t>524</t>
  </si>
  <si>
    <t>528</t>
  </si>
  <si>
    <t>530</t>
  </si>
  <si>
    <t>540</t>
  </si>
  <si>
    <t>554</t>
  </si>
  <si>
    <t>558</t>
  </si>
  <si>
    <t>562</t>
  </si>
  <si>
    <t>566</t>
  </si>
  <si>
    <t>570</t>
  </si>
  <si>
    <t>574</t>
  </si>
  <si>
    <t>580</t>
  </si>
  <si>
    <t>578</t>
  </si>
  <si>
    <t>512</t>
  </si>
  <si>
    <t>586</t>
  </si>
  <si>
    <t>585</t>
  </si>
  <si>
    <t>275</t>
  </si>
  <si>
    <t>591</t>
  </si>
  <si>
    <t>598</t>
  </si>
  <si>
    <t>600</t>
  </si>
  <si>
    <t>604</t>
  </si>
  <si>
    <t>608</t>
  </si>
  <si>
    <t>612</t>
  </si>
  <si>
    <t>616</t>
  </si>
  <si>
    <t>620</t>
  </si>
  <si>
    <t>630</t>
  </si>
  <si>
    <t>634</t>
  </si>
  <si>
    <t>638</t>
  </si>
  <si>
    <t>642</t>
  </si>
  <si>
    <t>643</t>
  </si>
  <si>
    <t>646</t>
  </si>
  <si>
    <t>652</t>
  </si>
  <si>
    <t>654</t>
  </si>
  <si>
    <t>659</t>
  </si>
  <si>
    <t>662</t>
  </si>
  <si>
    <t>663</t>
  </si>
  <si>
    <t>666</t>
  </si>
  <si>
    <t>670</t>
  </si>
  <si>
    <t>882</t>
  </si>
  <si>
    <t>674</t>
  </si>
  <si>
    <t>678</t>
  </si>
  <si>
    <t>682</t>
  </si>
  <si>
    <t>686</t>
  </si>
  <si>
    <t>688</t>
  </si>
  <si>
    <t>690</t>
  </si>
  <si>
    <t>694</t>
  </si>
  <si>
    <t>702</t>
  </si>
  <si>
    <t>703</t>
  </si>
  <si>
    <t>705</t>
  </si>
  <si>
    <t>90</t>
  </si>
  <si>
    <t>706</t>
  </si>
  <si>
    <t>710</t>
  </si>
  <si>
    <t>239</t>
  </si>
  <si>
    <t>728</t>
  </si>
  <si>
    <t>724</t>
  </si>
  <si>
    <t>144</t>
  </si>
  <si>
    <t>736</t>
  </si>
  <si>
    <t>740</t>
  </si>
  <si>
    <t>744</t>
  </si>
  <si>
    <t>748</t>
  </si>
  <si>
    <t>752</t>
  </si>
  <si>
    <t>756</t>
  </si>
  <si>
    <t>760</t>
  </si>
  <si>
    <t>158</t>
  </si>
  <si>
    <t>762</t>
  </si>
  <si>
    <t>834</t>
  </si>
  <si>
    <t>764</t>
  </si>
  <si>
    <t>626</t>
  </si>
  <si>
    <t>768</t>
  </si>
  <si>
    <t>772</t>
  </si>
  <si>
    <t>776</t>
  </si>
  <si>
    <t>780</t>
  </si>
  <si>
    <t>788</t>
  </si>
  <si>
    <t>792</t>
  </si>
  <si>
    <t>795</t>
  </si>
  <si>
    <t>796</t>
  </si>
  <si>
    <t>798</t>
  </si>
  <si>
    <t>800</t>
  </si>
  <si>
    <t>804</t>
  </si>
  <si>
    <t>784</t>
  </si>
  <si>
    <t>826</t>
  </si>
  <si>
    <t>840</t>
  </si>
  <si>
    <t>858</t>
  </si>
  <si>
    <t>860</t>
  </si>
  <si>
    <t>548</t>
  </si>
  <si>
    <t>862</t>
  </si>
  <si>
    <t>704</t>
  </si>
  <si>
    <t>850</t>
  </si>
  <si>
    <t>876</t>
  </si>
  <si>
    <t>732</t>
  </si>
  <si>
    <t>887</t>
  </si>
  <si>
    <t>894</t>
  </si>
  <si>
    <t>716</t>
  </si>
  <si>
    <r>
      <rPr>
        <b/>
        <sz val="10.5"/>
        <color theme="1"/>
        <rFont val="Calibri"/>
        <family val="2"/>
      </rPr>
      <t>Tableau 1 - Codes de pays</t>
    </r>
  </si>
  <si>
    <r>
      <rPr>
        <b/>
        <sz val="10.5"/>
        <color theme="1"/>
        <rFont val="Calibri"/>
        <family val="2"/>
      </rPr>
      <t>Tableau 2 - Options simples</t>
    </r>
  </si>
  <si>
    <t>Liste</t>
  </si>
  <si>
    <t>Partiellement</t>
  </si>
  <si>
    <t>Devise</t>
  </si>
  <si>
    <r>
      <rPr>
        <sz val="10.5"/>
        <color theme="1"/>
        <rFont val="Calibri"/>
        <family val="2"/>
      </rPr>
      <t>AED</t>
    </r>
  </si>
  <si>
    <r>
      <rPr>
        <sz val="10.5"/>
        <color theme="1"/>
        <rFont val="Calibri"/>
        <family val="2"/>
      </rPr>
      <t>Dirham des émirats arabes unis</t>
    </r>
  </si>
  <si>
    <t>AFN</t>
  </si>
  <si>
    <t>Afghani afghan</t>
  </si>
  <si>
    <t>ALL</t>
  </si>
  <si>
    <t>Lek albanais</t>
  </si>
  <si>
    <t>AMD</t>
  </si>
  <si>
    <t>Dram arménien</t>
  </si>
  <si>
    <r>
      <rPr>
        <sz val="10.5"/>
        <color theme="1"/>
        <rFont val="Calibri"/>
        <family val="2"/>
      </rPr>
      <t>ANG</t>
    </r>
  </si>
  <si>
    <r>
      <rPr>
        <sz val="10.5"/>
        <color theme="1"/>
        <rFont val="Calibri"/>
        <family val="2"/>
      </rPr>
      <t>Florin des Antilles néerlandaises</t>
    </r>
  </si>
  <si>
    <t>AOA</t>
  </si>
  <si>
    <t>Kwanza angolais</t>
  </si>
  <si>
    <t>ARS</t>
  </si>
  <si>
    <t>Peso argentin</t>
  </si>
  <si>
    <t>AUD</t>
  </si>
  <si>
    <t>Dollar australien</t>
  </si>
  <si>
    <t>AWG</t>
  </si>
  <si>
    <t>Florin d’Aruba</t>
  </si>
  <si>
    <t>AZN</t>
  </si>
  <si>
    <t>Manat azéri</t>
  </si>
  <si>
    <r>
      <rPr>
        <sz val="10.5"/>
        <color theme="1"/>
        <rFont val="Calibri"/>
        <family val="2"/>
      </rPr>
      <t>BAM</t>
    </r>
  </si>
  <si>
    <r>
      <rPr>
        <sz val="10.5"/>
        <color theme="1"/>
        <rFont val="Calibri"/>
        <family val="2"/>
      </rPr>
      <t>Mark convertible de Bosnie-Herzégovine</t>
    </r>
  </si>
  <si>
    <t>BBD</t>
  </si>
  <si>
    <t>BDT</t>
  </si>
  <si>
    <t>Taka bangladeshi</t>
  </si>
  <si>
    <r>
      <rPr>
        <sz val="10.5"/>
        <color theme="1"/>
        <rFont val="Calibri"/>
        <family val="2"/>
      </rPr>
      <t>BGN</t>
    </r>
  </si>
  <si>
    <t>BHD</t>
  </si>
  <si>
    <t>Dinar de Bahreïn</t>
  </si>
  <si>
    <r>
      <rPr>
        <sz val="10.5"/>
        <color theme="1"/>
        <rFont val="Calibri"/>
        <family val="2"/>
      </rPr>
      <t>BIF</t>
    </r>
  </si>
  <si>
    <r>
      <rPr>
        <sz val="10.5"/>
        <color theme="1"/>
        <rFont val="Calibri"/>
        <family val="2"/>
      </rPr>
      <t>Franc du Burundi</t>
    </r>
  </si>
  <si>
    <t>BMD</t>
  </si>
  <si>
    <t>Dollar des Bermudes</t>
  </si>
  <si>
    <r>
      <rPr>
        <sz val="10.5"/>
        <color theme="1"/>
        <rFont val="Calibri"/>
        <family val="2"/>
      </rPr>
      <t>BND</t>
    </r>
  </si>
  <si>
    <r>
      <rPr>
        <sz val="10.5"/>
        <color theme="1"/>
        <rFont val="Calibri"/>
        <family val="2"/>
      </rPr>
      <t>Dollar de Brunei</t>
    </r>
  </si>
  <si>
    <t>BOB</t>
  </si>
  <si>
    <r>
      <rPr>
        <sz val="10.5"/>
        <color theme="1"/>
        <rFont val="Calibri"/>
        <family val="2"/>
      </rPr>
      <t>BRL</t>
    </r>
  </si>
  <si>
    <r>
      <rPr>
        <sz val="10.5"/>
        <color theme="1"/>
        <rFont val="Calibri"/>
        <family val="2"/>
      </rPr>
      <t>Réal brésilien</t>
    </r>
  </si>
  <si>
    <t>BSD</t>
  </si>
  <si>
    <t>Dollar bahamien</t>
  </si>
  <si>
    <t>BWP</t>
  </si>
  <si>
    <t>Pula du Botswana</t>
  </si>
  <si>
    <t>BZD</t>
  </si>
  <si>
    <t>Dollar de Belize</t>
  </si>
  <si>
    <r>
      <rPr>
        <sz val="10.5"/>
        <color theme="1"/>
        <rFont val="Calibri"/>
        <family val="2"/>
      </rPr>
      <t>CAD</t>
    </r>
  </si>
  <si>
    <r>
      <rPr>
        <sz val="10.5"/>
        <color theme="1"/>
        <rFont val="Calibri"/>
        <family val="2"/>
      </rPr>
      <t>Dollar canadien</t>
    </r>
  </si>
  <si>
    <r>
      <rPr>
        <sz val="10.5"/>
        <color theme="1"/>
        <rFont val="Calibri"/>
        <family val="2"/>
      </rPr>
      <t>CDF</t>
    </r>
  </si>
  <si>
    <r>
      <rPr>
        <sz val="10.5"/>
        <color theme="1"/>
        <rFont val="Calibri"/>
        <family val="2"/>
      </rPr>
      <t>Franc congolais</t>
    </r>
  </si>
  <si>
    <r>
      <rPr>
        <sz val="10.5"/>
        <color theme="1"/>
        <rFont val="Calibri"/>
        <family val="2"/>
      </rPr>
      <t>CHF</t>
    </r>
  </si>
  <si>
    <r>
      <rPr>
        <sz val="10.5"/>
        <color theme="1"/>
        <rFont val="Calibri"/>
        <family val="2"/>
      </rPr>
      <t>Franc suisse</t>
    </r>
  </si>
  <si>
    <r>
      <rPr>
        <sz val="10.5"/>
        <color theme="1"/>
        <rFont val="Calibri"/>
        <family val="2"/>
      </rPr>
      <t>CLF</t>
    </r>
  </si>
  <si>
    <r>
      <rPr>
        <sz val="10.5"/>
        <color theme="1"/>
        <rFont val="Calibri"/>
        <family val="2"/>
      </rPr>
      <t>COP</t>
    </r>
  </si>
  <si>
    <r>
      <rPr>
        <sz val="10.5"/>
        <color theme="1"/>
        <rFont val="Calibri"/>
        <family val="2"/>
      </rPr>
      <t>Peso colombien</t>
    </r>
  </si>
  <si>
    <r>
      <rPr>
        <sz val="10.5"/>
        <color theme="1"/>
        <rFont val="Calibri"/>
        <family val="2"/>
      </rPr>
      <t>CRC</t>
    </r>
  </si>
  <si>
    <r>
      <rPr>
        <sz val="10.5"/>
        <color theme="1"/>
        <rFont val="Calibri"/>
        <family val="2"/>
      </rPr>
      <t>Colon costaricain</t>
    </r>
  </si>
  <si>
    <r>
      <rPr>
        <sz val="10.5"/>
        <color theme="1"/>
        <rFont val="Calibri"/>
        <family val="2"/>
      </rPr>
      <t>CUC</t>
    </r>
  </si>
  <si>
    <t>CVE</t>
  </si>
  <si>
    <r>
      <rPr>
        <sz val="10.5"/>
        <color theme="1"/>
        <rFont val="Calibri"/>
        <family val="2"/>
      </rPr>
      <t>CZK</t>
    </r>
  </si>
  <si>
    <r>
      <rPr>
        <sz val="10.5"/>
        <color theme="1"/>
        <rFont val="Calibri"/>
        <family val="2"/>
      </rPr>
      <t>Couronne tchèque</t>
    </r>
  </si>
  <si>
    <r>
      <rPr>
        <sz val="10.5"/>
        <color theme="1"/>
        <rFont val="Calibri"/>
        <family val="2"/>
      </rPr>
      <t>DJF</t>
    </r>
  </si>
  <si>
    <r>
      <rPr>
        <sz val="10.5"/>
        <color theme="1"/>
        <rFont val="Calibri"/>
        <family val="2"/>
      </rPr>
      <t>Franc djiboutien</t>
    </r>
  </si>
  <si>
    <r>
      <rPr>
        <sz val="10.5"/>
        <color theme="1"/>
        <rFont val="Calibri"/>
        <family val="2"/>
      </rPr>
      <t>DKK</t>
    </r>
  </si>
  <si>
    <r>
      <rPr>
        <sz val="10.5"/>
        <color theme="1"/>
        <rFont val="Calibri"/>
        <family val="2"/>
      </rPr>
      <t>Couronne danoise</t>
    </r>
  </si>
  <si>
    <r>
      <rPr>
        <sz val="10.5"/>
        <color theme="1"/>
        <rFont val="Calibri"/>
        <family val="2"/>
      </rPr>
      <t>DOP</t>
    </r>
  </si>
  <si>
    <r>
      <rPr>
        <sz val="10.5"/>
        <color theme="1"/>
        <rFont val="Calibri"/>
        <family val="2"/>
      </rPr>
      <t>Peso dominicain</t>
    </r>
  </si>
  <si>
    <t>DZD</t>
  </si>
  <si>
    <t>Dinar algérien</t>
  </si>
  <si>
    <r>
      <rPr>
        <sz val="10.5"/>
        <color theme="1"/>
        <rFont val="Calibri"/>
        <family val="2"/>
      </rPr>
      <t>EGP</t>
    </r>
  </si>
  <si>
    <r>
      <rPr>
        <sz val="10.5"/>
        <color theme="1"/>
        <rFont val="Calibri"/>
        <family val="2"/>
      </rPr>
      <t>Livre égyptienne</t>
    </r>
  </si>
  <si>
    <r>
      <rPr>
        <sz val="10.5"/>
        <color theme="1"/>
        <rFont val="Calibri"/>
        <family val="2"/>
      </rPr>
      <t>ERN</t>
    </r>
  </si>
  <si>
    <r>
      <rPr>
        <sz val="10.5"/>
        <color theme="1"/>
        <rFont val="Calibri"/>
        <family val="2"/>
      </rPr>
      <t>Nakfa érythréen</t>
    </r>
  </si>
  <si>
    <r>
      <rPr>
        <sz val="10.5"/>
        <color theme="1"/>
        <rFont val="Calibri"/>
        <family val="2"/>
      </rPr>
      <t>ETB</t>
    </r>
  </si>
  <si>
    <r>
      <rPr>
        <sz val="10.5"/>
        <color theme="1"/>
        <rFont val="Calibri"/>
        <family val="2"/>
      </rPr>
      <t>Birr éthiopien</t>
    </r>
  </si>
  <si>
    <t>EUR</t>
  </si>
  <si>
    <t>Euro</t>
  </si>
  <si>
    <r>
      <rPr>
        <sz val="10.5"/>
        <color theme="1"/>
        <rFont val="Calibri"/>
        <family val="2"/>
      </rPr>
      <t>FJD</t>
    </r>
  </si>
  <si>
    <r>
      <rPr>
        <sz val="10.5"/>
        <color theme="1"/>
        <rFont val="Calibri"/>
        <family val="2"/>
      </rPr>
      <t>FKP</t>
    </r>
  </si>
  <si>
    <r>
      <rPr>
        <sz val="10.5"/>
        <color theme="1"/>
        <rFont val="Calibri"/>
        <family val="2"/>
      </rPr>
      <t>Livre des Malouines</t>
    </r>
  </si>
  <si>
    <r>
      <rPr>
        <sz val="10.5"/>
        <color theme="1"/>
        <rFont val="Calibri"/>
        <family val="2"/>
      </rPr>
      <t>GBP</t>
    </r>
  </si>
  <si>
    <r>
      <rPr>
        <sz val="10.5"/>
        <color theme="1"/>
        <rFont val="Calibri"/>
        <family val="2"/>
      </rPr>
      <t>Livre sterling</t>
    </r>
  </si>
  <si>
    <r>
      <rPr>
        <sz val="10.5"/>
        <color theme="1"/>
        <rFont val="Calibri"/>
        <family val="2"/>
      </rPr>
      <t>GEL</t>
    </r>
  </si>
  <si>
    <r>
      <rPr>
        <sz val="10.5"/>
        <color theme="1"/>
        <rFont val="Calibri"/>
        <family val="2"/>
      </rPr>
      <t>Géorgie</t>
    </r>
  </si>
  <si>
    <r>
      <rPr>
        <sz val="10.5"/>
        <color theme="1"/>
        <rFont val="Calibri"/>
        <family val="2"/>
      </rPr>
      <t>GHS</t>
    </r>
  </si>
  <si>
    <r>
      <rPr>
        <sz val="10.5"/>
        <color theme="1"/>
        <rFont val="Calibri"/>
        <family val="2"/>
      </rPr>
      <t>Cedi ghanéen</t>
    </r>
  </si>
  <si>
    <r>
      <rPr>
        <sz val="10.5"/>
        <color theme="1"/>
        <rFont val="Calibri"/>
        <family val="2"/>
      </rPr>
      <t>GIP</t>
    </r>
  </si>
  <si>
    <r>
      <rPr>
        <sz val="10.5"/>
        <color theme="1"/>
        <rFont val="Calibri"/>
        <family val="2"/>
      </rPr>
      <t>Livre de Gibraltar</t>
    </r>
  </si>
  <si>
    <r>
      <rPr>
        <sz val="10.5"/>
        <color theme="1"/>
        <rFont val="Calibri"/>
        <family val="2"/>
      </rPr>
      <t>GMD</t>
    </r>
  </si>
  <si>
    <r>
      <rPr>
        <sz val="10.5"/>
        <color theme="1"/>
        <rFont val="Calibri"/>
        <family val="2"/>
      </rPr>
      <t>Dalasi gambien</t>
    </r>
  </si>
  <si>
    <r>
      <rPr>
        <sz val="10.5"/>
        <color theme="1"/>
        <rFont val="Calibri"/>
        <family val="2"/>
      </rPr>
      <t>GNF</t>
    </r>
  </si>
  <si>
    <r>
      <rPr>
        <sz val="10.5"/>
        <color theme="1"/>
        <rFont val="Calibri"/>
        <family val="2"/>
      </rPr>
      <t>Franc guinéen</t>
    </r>
  </si>
  <si>
    <r>
      <rPr>
        <sz val="10.5"/>
        <color theme="1"/>
        <rFont val="Calibri"/>
        <family val="2"/>
      </rPr>
      <t>GTQ</t>
    </r>
  </si>
  <si>
    <r>
      <rPr>
        <sz val="10.5"/>
        <color theme="1"/>
        <rFont val="Calibri"/>
        <family val="2"/>
      </rPr>
      <t>Quetzal guatémaltèque</t>
    </r>
  </si>
  <si>
    <r>
      <rPr>
        <sz val="10.5"/>
        <color theme="1"/>
        <rFont val="Calibri"/>
        <family val="2"/>
      </rPr>
      <t>GYD</t>
    </r>
  </si>
  <si>
    <r>
      <rPr>
        <sz val="10.5"/>
        <color theme="1"/>
        <rFont val="Calibri"/>
        <family val="2"/>
      </rPr>
      <t>HKD</t>
    </r>
  </si>
  <si>
    <r>
      <rPr>
        <sz val="10.5"/>
        <color theme="1"/>
        <rFont val="Calibri"/>
        <family val="2"/>
      </rPr>
      <t>HNL</t>
    </r>
  </si>
  <si>
    <t>HRK</t>
  </si>
  <si>
    <r>
      <rPr>
        <sz val="10.5"/>
        <color theme="1"/>
        <rFont val="Calibri"/>
        <family val="2"/>
      </rPr>
      <t>HTG</t>
    </r>
  </si>
  <si>
    <r>
      <rPr>
        <sz val="10.5"/>
        <color theme="1"/>
        <rFont val="Calibri"/>
        <family val="2"/>
      </rPr>
      <t>HUF</t>
    </r>
  </si>
  <si>
    <r>
      <rPr>
        <sz val="10.5"/>
        <color theme="1"/>
        <rFont val="Calibri"/>
        <family val="2"/>
      </rPr>
      <t>IDR</t>
    </r>
  </si>
  <si>
    <r>
      <rPr>
        <sz val="10.5"/>
        <color theme="1"/>
        <rFont val="Calibri"/>
        <family val="2"/>
      </rPr>
      <t>ILS</t>
    </r>
  </si>
  <si>
    <r>
      <rPr>
        <sz val="10.5"/>
        <color theme="1"/>
        <rFont val="Calibri"/>
        <family val="2"/>
      </rPr>
      <t>INR</t>
    </r>
  </si>
  <si>
    <r>
      <rPr>
        <sz val="10.5"/>
        <color theme="1"/>
        <rFont val="Calibri"/>
        <family val="2"/>
      </rPr>
      <t>IQD</t>
    </r>
  </si>
  <si>
    <r>
      <rPr>
        <sz val="10.5"/>
        <color theme="1"/>
        <rFont val="Calibri"/>
        <family val="2"/>
      </rPr>
      <t>Dinar irakien</t>
    </r>
  </si>
  <si>
    <r>
      <rPr>
        <sz val="10.5"/>
        <color theme="1"/>
        <rFont val="Calibri"/>
        <family val="2"/>
      </rPr>
      <t>IRR</t>
    </r>
  </si>
  <si>
    <r>
      <rPr>
        <sz val="10.5"/>
        <color theme="1"/>
        <rFont val="Calibri"/>
        <family val="2"/>
      </rPr>
      <t>ISK</t>
    </r>
  </si>
  <si>
    <r>
      <rPr>
        <sz val="10.5"/>
        <color theme="1"/>
        <rFont val="Calibri"/>
        <family val="2"/>
      </rPr>
      <t>Couronne islandaise</t>
    </r>
  </si>
  <si>
    <r>
      <rPr>
        <sz val="10.5"/>
        <color theme="1"/>
        <rFont val="Calibri"/>
        <family val="2"/>
      </rPr>
      <t>JMD</t>
    </r>
  </si>
  <si>
    <r>
      <rPr>
        <sz val="10.5"/>
        <color theme="1"/>
        <rFont val="Calibri"/>
        <family val="2"/>
      </rPr>
      <t>JOD</t>
    </r>
  </si>
  <si>
    <r>
      <rPr>
        <sz val="10.5"/>
        <color theme="1"/>
        <rFont val="Calibri"/>
        <family val="2"/>
      </rPr>
      <t>JPY</t>
    </r>
  </si>
  <si>
    <r>
      <rPr>
        <sz val="10.5"/>
        <color theme="1"/>
        <rFont val="Calibri"/>
        <family val="2"/>
      </rPr>
      <t>KES</t>
    </r>
  </si>
  <si>
    <r>
      <rPr>
        <sz val="10.5"/>
        <color theme="1"/>
        <rFont val="Calibri"/>
        <family val="2"/>
      </rPr>
      <t>KGS</t>
    </r>
  </si>
  <si>
    <t>KHR</t>
  </si>
  <si>
    <t>KMF</t>
  </si>
  <si>
    <r>
      <rPr>
        <sz val="10.5"/>
        <color theme="1"/>
        <rFont val="Calibri"/>
        <family val="2"/>
      </rPr>
      <t>KPW</t>
    </r>
  </si>
  <si>
    <r>
      <rPr>
        <sz val="10.5"/>
        <color theme="1"/>
        <rFont val="Calibri"/>
        <family val="2"/>
      </rPr>
      <t>KRW</t>
    </r>
  </si>
  <si>
    <r>
      <rPr>
        <sz val="10.5"/>
        <color theme="1"/>
        <rFont val="Calibri"/>
        <family val="2"/>
      </rPr>
      <t>KWD</t>
    </r>
  </si>
  <si>
    <t>KYD</t>
  </si>
  <si>
    <r>
      <rPr>
        <sz val="10.5"/>
        <color theme="1"/>
        <rFont val="Calibri"/>
        <family val="2"/>
      </rPr>
      <t>KZT</t>
    </r>
  </si>
  <si>
    <r>
      <rPr>
        <sz val="10.5"/>
        <color theme="1"/>
        <rFont val="Calibri"/>
        <family val="2"/>
      </rPr>
      <t>LAK</t>
    </r>
  </si>
  <si>
    <r>
      <rPr>
        <sz val="10.5"/>
        <color theme="1"/>
        <rFont val="Calibri"/>
        <family val="2"/>
      </rPr>
      <t>LBP</t>
    </r>
  </si>
  <si>
    <r>
      <rPr>
        <sz val="10.5"/>
        <color theme="1"/>
        <rFont val="Calibri"/>
        <family val="2"/>
      </rPr>
      <t>LKR</t>
    </r>
  </si>
  <si>
    <r>
      <rPr>
        <sz val="10.5"/>
        <color theme="1"/>
        <rFont val="Calibri"/>
        <family val="2"/>
      </rPr>
      <t>LRD</t>
    </r>
  </si>
  <si>
    <r>
      <rPr>
        <sz val="10.5"/>
        <color theme="1"/>
        <rFont val="Calibri"/>
        <family val="2"/>
      </rPr>
      <t>LSL</t>
    </r>
  </si>
  <si>
    <r>
      <rPr>
        <sz val="10.5"/>
        <color theme="1"/>
        <rFont val="Calibri"/>
        <family val="2"/>
      </rPr>
      <t>Loti du Lesotho</t>
    </r>
  </si>
  <si>
    <r>
      <rPr>
        <sz val="10.5"/>
        <color theme="1"/>
        <rFont val="Calibri"/>
        <family val="2"/>
      </rPr>
      <t>LYD</t>
    </r>
  </si>
  <si>
    <r>
      <rPr>
        <sz val="10.5"/>
        <color theme="1"/>
        <rFont val="Calibri"/>
        <family val="2"/>
      </rPr>
      <t>MAD</t>
    </r>
  </si>
  <si>
    <r>
      <rPr>
        <sz val="10.5"/>
        <color theme="1"/>
        <rFont val="Calibri"/>
        <family val="2"/>
      </rPr>
      <t>MDL</t>
    </r>
  </si>
  <si>
    <r>
      <rPr>
        <sz val="10.5"/>
        <color theme="1"/>
        <rFont val="Calibri"/>
        <family val="2"/>
      </rPr>
      <t>MGA</t>
    </r>
  </si>
  <si>
    <r>
      <rPr>
        <sz val="10.5"/>
        <color theme="1"/>
        <rFont val="Calibri"/>
        <family val="2"/>
      </rPr>
      <t>Denar macédonien</t>
    </r>
  </si>
  <si>
    <r>
      <rPr>
        <sz val="10.5"/>
        <color theme="1"/>
        <rFont val="Calibri"/>
        <family val="2"/>
      </rPr>
      <t>MMK</t>
    </r>
  </si>
  <si>
    <r>
      <rPr>
        <sz val="10.5"/>
        <color theme="1"/>
        <rFont val="Calibri"/>
        <family val="2"/>
      </rPr>
      <t>MNT</t>
    </r>
  </si>
  <si>
    <r>
      <rPr>
        <sz val="10.5"/>
        <color theme="1"/>
        <rFont val="Calibri"/>
        <family val="2"/>
      </rPr>
      <t>MOP</t>
    </r>
  </si>
  <si>
    <r>
      <rPr>
        <sz val="10.5"/>
        <color theme="1"/>
        <rFont val="Calibri"/>
        <family val="2"/>
      </rPr>
      <t>MUR</t>
    </r>
  </si>
  <si>
    <r>
      <rPr>
        <sz val="10.5"/>
        <color theme="1"/>
        <rFont val="Calibri"/>
        <family val="2"/>
      </rPr>
      <t>MVR</t>
    </r>
  </si>
  <si>
    <r>
      <rPr>
        <sz val="10.5"/>
        <color theme="1"/>
        <rFont val="Calibri"/>
        <family val="2"/>
      </rPr>
      <t>MWK</t>
    </r>
  </si>
  <si>
    <r>
      <rPr>
        <sz val="10.5"/>
        <color theme="1"/>
        <rFont val="Calibri"/>
        <family val="2"/>
      </rPr>
      <t>Kwacha du Malawi</t>
    </r>
  </si>
  <si>
    <r>
      <rPr>
        <sz val="10.5"/>
        <color theme="1"/>
        <rFont val="Calibri"/>
        <family val="2"/>
      </rPr>
      <t>MXN</t>
    </r>
  </si>
  <si>
    <r>
      <rPr>
        <sz val="10.5"/>
        <color theme="1"/>
        <rFont val="Calibri"/>
        <family val="2"/>
      </rPr>
      <t>MYR</t>
    </r>
  </si>
  <si>
    <r>
      <rPr>
        <sz val="10.5"/>
        <color theme="1"/>
        <rFont val="Calibri"/>
        <family val="2"/>
      </rPr>
      <t>MZN</t>
    </r>
  </si>
  <si>
    <r>
      <rPr>
        <sz val="10.5"/>
        <color theme="1"/>
        <rFont val="Calibri"/>
        <family val="2"/>
      </rPr>
      <t>NAD</t>
    </r>
  </si>
  <si>
    <r>
      <rPr>
        <sz val="10.5"/>
        <color theme="1"/>
        <rFont val="Calibri"/>
        <family val="2"/>
      </rPr>
      <t>NGN</t>
    </r>
  </si>
  <si>
    <r>
      <rPr>
        <sz val="10.5"/>
        <color theme="1"/>
        <rFont val="Calibri"/>
        <family val="2"/>
      </rPr>
      <t>NIO</t>
    </r>
  </si>
  <si>
    <r>
      <rPr>
        <sz val="10.5"/>
        <color theme="1"/>
        <rFont val="Calibri"/>
        <family val="2"/>
      </rPr>
      <t>NOK</t>
    </r>
  </si>
  <si>
    <r>
      <rPr>
        <sz val="10.5"/>
        <color theme="1"/>
        <rFont val="Calibri"/>
        <family val="2"/>
      </rPr>
      <t>NPR</t>
    </r>
  </si>
  <si>
    <r>
      <rPr>
        <sz val="10.5"/>
        <color theme="1"/>
        <rFont val="Calibri"/>
        <family val="2"/>
      </rPr>
      <t>NZD</t>
    </r>
  </si>
  <si>
    <r>
      <rPr>
        <sz val="10.5"/>
        <color theme="1"/>
        <rFont val="Calibri"/>
        <family val="2"/>
      </rPr>
      <t>OMR</t>
    </r>
  </si>
  <si>
    <r>
      <rPr>
        <sz val="10.5"/>
        <color theme="1"/>
        <rFont val="Calibri"/>
        <family val="2"/>
      </rPr>
      <t>PAB</t>
    </r>
  </si>
  <si>
    <r>
      <rPr>
        <sz val="10.5"/>
        <color theme="1"/>
        <rFont val="Calibri"/>
        <family val="2"/>
      </rPr>
      <t>PEN</t>
    </r>
  </si>
  <si>
    <r>
      <rPr>
        <sz val="10.5"/>
        <color theme="1"/>
        <rFont val="Calibri"/>
        <family val="2"/>
      </rPr>
      <t>Sol péruvien</t>
    </r>
  </si>
  <si>
    <r>
      <rPr>
        <sz val="10.5"/>
        <color theme="1"/>
        <rFont val="Calibri"/>
        <family val="2"/>
      </rPr>
      <t>PGK</t>
    </r>
  </si>
  <si>
    <r>
      <rPr>
        <sz val="10.5"/>
        <color theme="1"/>
        <rFont val="Calibri"/>
        <family val="2"/>
      </rPr>
      <t>PHP</t>
    </r>
  </si>
  <si>
    <r>
      <rPr>
        <sz val="10.5"/>
        <color theme="1"/>
        <rFont val="Calibri"/>
        <family val="2"/>
      </rPr>
      <t>PKR</t>
    </r>
  </si>
  <si>
    <r>
      <rPr>
        <sz val="10.5"/>
        <color theme="1"/>
        <rFont val="Calibri"/>
        <family val="2"/>
      </rPr>
      <t>PLN</t>
    </r>
  </si>
  <si>
    <r>
      <rPr>
        <sz val="10.5"/>
        <color theme="1"/>
        <rFont val="Calibri"/>
        <family val="2"/>
      </rPr>
      <t>PYG</t>
    </r>
  </si>
  <si>
    <r>
      <rPr>
        <sz val="10.5"/>
        <color theme="1"/>
        <rFont val="Calibri"/>
        <family val="2"/>
      </rPr>
      <t>Guarani paraguayen</t>
    </r>
  </si>
  <si>
    <r>
      <rPr>
        <sz val="10.5"/>
        <color theme="1"/>
        <rFont val="Calibri"/>
        <family val="2"/>
      </rPr>
      <t>QAR</t>
    </r>
  </si>
  <si>
    <r>
      <rPr>
        <sz val="10.5"/>
        <color theme="1"/>
        <rFont val="Calibri"/>
        <family val="2"/>
      </rPr>
      <t>RON</t>
    </r>
  </si>
  <si>
    <r>
      <rPr>
        <sz val="10.5"/>
        <color theme="1"/>
        <rFont val="Calibri"/>
        <family val="2"/>
      </rPr>
      <t>RSD</t>
    </r>
  </si>
  <si>
    <r>
      <rPr>
        <sz val="10.5"/>
        <color theme="1"/>
        <rFont val="Calibri"/>
        <family val="2"/>
      </rPr>
      <t>RUB</t>
    </r>
  </si>
  <si>
    <r>
      <rPr>
        <sz val="10.5"/>
        <color theme="1"/>
        <rFont val="Calibri"/>
        <family val="2"/>
      </rPr>
      <t>RWF</t>
    </r>
  </si>
  <si>
    <r>
      <rPr>
        <sz val="10.5"/>
        <color theme="1"/>
        <rFont val="Calibri"/>
        <family val="2"/>
      </rPr>
      <t>SAR</t>
    </r>
  </si>
  <si>
    <r>
      <rPr>
        <sz val="10.5"/>
        <color theme="1"/>
        <rFont val="Calibri"/>
        <family val="2"/>
      </rPr>
      <t>SBD</t>
    </r>
  </si>
  <si>
    <r>
      <rPr>
        <sz val="10.5"/>
        <color theme="1"/>
        <rFont val="Calibri"/>
        <family val="2"/>
      </rPr>
      <t>SCR</t>
    </r>
  </si>
  <si>
    <r>
      <rPr>
        <sz val="10.5"/>
        <color theme="1"/>
        <rFont val="Calibri"/>
        <family val="2"/>
      </rPr>
      <t>SDG</t>
    </r>
  </si>
  <si>
    <r>
      <rPr>
        <sz val="10.5"/>
        <color theme="1"/>
        <rFont val="Calibri"/>
        <family val="2"/>
      </rPr>
      <t>SEK</t>
    </r>
  </si>
  <si>
    <r>
      <rPr>
        <sz val="10.5"/>
        <color theme="1"/>
        <rFont val="Calibri"/>
        <family val="2"/>
      </rPr>
      <t>SGD</t>
    </r>
  </si>
  <si>
    <r>
      <rPr>
        <sz val="10.5"/>
        <color theme="1"/>
        <rFont val="Calibri"/>
        <family val="2"/>
      </rPr>
      <t>SHP</t>
    </r>
  </si>
  <si>
    <r>
      <rPr>
        <sz val="10.5"/>
        <color theme="1"/>
        <rFont val="Calibri"/>
        <family val="2"/>
      </rPr>
      <t>SLL</t>
    </r>
  </si>
  <si>
    <r>
      <rPr>
        <sz val="10.5"/>
        <color theme="1"/>
        <rFont val="Calibri"/>
        <family val="2"/>
      </rPr>
      <t>Leone sierra-léonaise</t>
    </r>
  </si>
  <si>
    <r>
      <rPr>
        <sz val="10.5"/>
        <color theme="1"/>
        <rFont val="Calibri"/>
        <family val="2"/>
      </rPr>
      <t>SOS</t>
    </r>
  </si>
  <si>
    <r>
      <rPr>
        <sz val="10.5"/>
        <color theme="1"/>
        <rFont val="Calibri"/>
        <family val="2"/>
      </rPr>
      <t>SRD</t>
    </r>
  </si>
  <si>
    <r>
      <rPr>
        <sz val="10.5"/>
        <color theme="1"/>
        <rFont val="Calibri"/>
        <family val="2"/>
      </rPr>
      <t>Dollar du Suriname</t>
    </r>
  </si>
  <si>
    <r>
      <rPr>
        <sz val="10.5"/>
        <color theme="1"/>
        <rFont val="Calibri"/>
        <family val="2"/>
      </rPr>
      <t>SSP</t>
    </r>
  </si>
  <si>
    <r>
      <rPr>
        <sz val="10.5"/>
        <color theme="1"/>
        <rFont val="Calibri"/>
        <family val="2"/>
      </rPr>
      <t>SYP</t>
    </r>
  </si>
  <si>
    <t>SZL</t>
  </si>
  <si>
    <r>
      <rPr>
        <sz val="10.5"/>
        <color theme="1"/>
        <rFont val="Calibri"/>
        <family val="2"/>
      </rPr>
      <t>THB</t>
    </r>
  </si>
  <si>
    <r>
      <rPr>
        <sz val="10.5"/>
        <color theme="1"/>
        <rFont val="Calibri"/>
        <family val="2"/>
      </rPr>
      <t>TJS</t>
    </r>
  </si>
  <si>
    <r>
      <rPr>
        <sz val="10.5"/>
        <color theme="1"/>
        <rFont val="Calibri"/>
        <family val="2"/>
      </rPr>
      <t>TMT</t>
    </r>
  </si>
  <si>
    <r>
      <rPr>
        <sz val="10.5"/>
        <color theme="1"/>
        <rFont val="Calibri"/>
        <family val="2"/>
      </rPr>
      <t>TND</t>
    </r>
  </si>
  <si>
    <r>
      <rPr>
        <sz val="10.5"/>
        <color theme="1"/>
        <rFont val="Calibri"/>
        <family val="2"/>
      </rPr>
      <t>Tunisie</t>
    </r>
  </si>
  <si>
    <r>
      <rPr>
        <sz val="10.5"/>
        <color theme="1"/>
        <rFont val="Calibri"/>
        <family val="2"/>
      </rPr>
      <t>TOP</t>
    </r>
  </si>
  <si>
    <r>
      <rPr>
        <sz val="10.5"/>
        <color theme="1"/>
        <rFont val="Calibri"/>
        <family val="2"/>
      </rPr>
      <t>TRY</t>
    </r>
  </si>
  <si>
    <r>
      <rPr>
        <sz val="10.5"/>
        <color theme="1"/>
        <rFont val="Calibri"/>
        <family val="2"/>
      </rPr>
      <t>Lire turque</t>
    </r>
  </si>
  <si>
    <r>
      <rPr>
        <sz val="10.5"/>
        <color theme="1"/>
        <rFont val="Calibri"/>
        <family val="2"/>
      </rPr>
      <t>TTD</t>
    </r>
  </si>
  <si>
    <r>
      <rPr>
        <sz val="10.5"/>
        <color theme="1"/>
        <rFont val="Calibri"/>
        <family val="2"/>
      </rPr>
      <t>TWD</t>
    </r>
  </si>
  <si>
    <r>
      <rPr>
        <sz val="10.5"/>
        <color theme="1"/>
        <rFont val="Calibri"/>
        <family val="2"/>
      </rPr>
      <t>Nouveau dollar taïwanais</t>
    </r>
  </si>
  <si>
    <r>
      <rPr>
        <sz val="10.5"/>
        <color theme="1"/>
        <rFont val="Calibri"/>
        <family val="2"/>
      </rPr>
      <t>TZS</t>
    </r>
  </si>
  <si>
    <r>
      <rPr>
        <sz val="10.5"/>
        <color theme="1"/>
        <rFont val="Calibri"/>
        <family val="2"/>
      </rPr>
      <t>Shilling tanzanien</t>
    </r>
  </si>
  <si>
    <r>
      <rPr>
        <sz val="10.5"/>
        <color theme="1"/>
        <rFont val="Calibri"/>
        <family val="2"/>
      </rPr>
      <t>UAH</t>
    </r>
  </si>
  <si>
    <r>
      <rPr>
        <sz val="10.5"/>
        <color theme="1"/>
        <rFont val="Calibri"/>
        <family val="2"/>
      </rPr>
      <t>UGX</t>
    </r>
  </si>
  <si>
    <r>
      <rPr>
        <sz val="10.5"/>
        <color theme="1"/>
        <rFont val="Calibri"/>
        <family val="2"/>
      </rPr>
      <t>Shilling ougandais</t>
    </r>
  </si>
  <si>
    <t>Dollar des États-Unis</t>
  </si>
  <si>
    <r>
      <rPr>
        <sz val="10.5"/>
        <color theme="1"/>
        <rFont val="Calibri"/>
        <family val="2"/>
      </rPr>
      <t>UYU</t>
    </r>
  </si>
  <si>
    <r>
      <rPr>
        <sz val="10.5"/>
        <color theme="1"/>
        <rFont val="Calibri"/>
        <family val="2"/>
      </rPr>
      <t>UZS</t>
    </r>
  </si>
  <si>
    <r>
      <rPr>
        <sz val="10.5"/>
        <color theme="1"/>
        <rFont val="Calibri"/>
        <family val="2"/>
      </rPr>
      <t>VEF</t>
    </r>
  </si>
  <si>
    <r>
      <rPr>
        <sz val="10.5"/>
        <color theme="1"/>
        <rFont val="Calibri"/>
        <family val="2"/>
      </rPr>
      <t>VND</t>
    </r>
  </si>
  <si>
    <r>
      <rPr>
        <sz val="10.5"/>
        <color theme="1"/>
        <rFont val="Calibri"/>
        <family val="2"/>
      </rPr>
      <t>VUV</t>
    </r>
  </si>
  <si>
    <r>
      <rPr>
        <sz val="10.5"/>
        <color theme="1"/>
        <rFont val="Calibri"/>
        <family val="2"/>
      </rPr>
      <t>WST</t>
    </r>
  </si>
  <si>
    <r>
      <rPr>
        <sz val="10.5"/>
        <color theme="1"/>
        <rFont val="Calibri"/>
        <family val="2"/>
      </rPr>
      <t>Tala de Samoa</t>
    </r>
  </si>
  <si>
    <t>XAF</t>
  </si>
  <si>
    <t>XCD</t>
  </si>
  <si>
    <t>Dollar des Caraïbes orientales</t>
  </si>
  <si>
    <t>XOF</t>
  </si>
  <si>
    <r>
      <rPr>
        <sz val="10.5"/>
        <color theme="1"/>
        <rFont val="Calibri"/>
        <family val="2"/>
      </rPr>
      <t>YER</t>
    </r>
  </si>
  <si>
    <r>
      <rPr>
        <sz val="10.5"/>
        <color theme="1"/>
        <rFont val="Calibri"/>
        <family val="2"/>
      </rPr>
      <t>ZAR</t>
    </r>
  </si>
  <si>
    <r>
      <rPr>
        <sz val="10.5"/>
        <color theme="1"/>
        <rFont val="Calibri"/>
        <family val="2"/>
      </rPr>
      <t>ZMW</t>
    </r>
  </si>
  <si>
    <t>Dollar de la Barbade</t>
  </si>
  <si>
    <r>
      <rPr>
        <sz val="10.5"/>
        <color theme="1"/>
        <rFont val="Calibri"/>
        <family val="2"/>
      </rPr>
      <t>Lev bulgare (ancien)</t>
    </r>
  </si>
  <si>
    <t>Boliviano bolivien</t>
  </si>
  <si>
    <t>-</t>
  </si>
  <si>
    <t>BYR</t>
  </si>
  <si>
    <t>Rouble de Belarus</t>
  </si>
  <si>
    <r>
      <rPr>
        <sz val="10.5"/>
        <color theme="1"/>
        <rFont val="Calibri"/>
        <family val="2"/>
      </rPr>
      <t>CNH</t>
    </r>
  </si>
  <si>
    <r>
      <rPr>
        <sz val="10.5"/>
        <color theme="1"/>
        <rFont val="Calibri"/>
        <family val="2"/>
      </rPr>
      <t>Yuan renminbi chinois (off-shore)</t>
    </r>
  </si>
  <si>
    <r>
      <rPr>
        <sz val="10.5"/>
        <color theme="1"/>
        <rFont val="Calibri"/>
        <family val="2"/>
      </rPr>
      <t>Peso cubain convertible</t>
    </r>
  </si>
  <si>
    <t>Escudo cap-verdien</t>
  </si>
  <si>
    <r>
      <rPr>
        <sz val="10.5"/>
        <color theme="1"/>
        <rFont val="Calibri"/>
        <family val="2"/>
      </rPr>
      <t>Dollar fidjien</t>
    </r>
  </si>
  <si>
    <r>
      <rPr>
        <sz val="10.5"/>
        <color theme="1"/>
        <rFont val="Calibri"/>
        <family val="2"/>
      </rPr>
      <t>GGP</t>
    </r>
  </si>
  <si>
    <r>
      <rPr>
        <sz val="10.5"/>
        <color theme="1"/>
        <rFont val="Calibri"/>
        <family val="2"/>
      </rPr>
      <t>Livre</t>
    </r>
  </si>
  <si>
    <r>
      <rPr>
        <sz val="10.5"/>
        <color theme="1"/>
        <rFont val="Calibri"/>
        <family val="2"/>
      </rPr>
      <t>Dollar guyanais</t>
    </r>
  </si>
  <si>
    <r>
      <rPr>
        <sz val="10.5"/>
        <color theme="1"/>
        <rFont val="Calibri"/>
        <family val="2"/>
      </rPr>
      <t>Lempira hondurien</t>
    </r>
  </si>
  <si>
    <r>
      <rPr>
        <sz val="10.5"/>
        <color theme="1"/>
        <rFont val="Calibri"/>
        <family val="2"/>
      </rPr>
      <t>Gourde haïtienne</t>
    </r>
  </si>
  <si>
    <r>
      <rPr>
        <sz val="10.5"/>
        <color theme="1"/>
        <rFont val="Calibri"/>
        <family val="2"/>
      </rPr>
      <t>Forint hongrois</t>
    </r>
  </si>
  <si>
    <r>
      <rPr>
        <sz val="10.5"/>
        <color theme="1"/>
        <rFont val="Calibri"/>
        <family val="2"/>
      </rPr>
      <t>Roupie indonésienne</t>
    </r>
  </si>
  <si>
    <r>
      <rPr>
        <sz val="10.5"/>
        <color theme="1"/>
        <rFont val="Calibri"/>
        <family val="2"/>
      </rPr>
      <t>Nouveau shekel israélien</t>
    </r>
  </si>
  <si>
    <r>
      <rPr>
        <sz val="10.5"/>
        <color theme="1"/>
        <rFont val="Calibri"/>
        <family val="2"/>
      </rPr>
      <t>IMP</t>
    </r>
  </si>
  <si>
    <r>
      <rPr>
        <sz val="10.5"/>
        <color theme="1"/>
        <rFont val="Calibri"/>
        <family val="2"/>
      </rPr>
      <t>Livre de l’Île de Man</t>
    </r>
  </si>
  <si>
    <r>
      <rPr>
        <sz val="10.5"/>
        <color theme="1"/>
        <rFont val="Calibri"/>
        <family val="2"/>
      </rPr>
      <t>Roupie indienne</t>
    </r>
  </si>
  <si>
    <r>
      <rPr>
        <sz val="10.5"/>
        <color theme="1"/>
        <rFont val="Calibri"/>
        <family val="2"/>
      </rPr>
      <t>Rial iranien</t>
    </r>
  </si>
  <si>
    <r>
      <rPr>
        <sz val="10.5"/>
        <color theme="1"/>
        <rFont val="Calibri"/>
        <family val="2"/>
      </rPr>
      <t>JEP</t>
    </r>
  </si>
  <si>
    <r>
      <rPr>
        <sz val="10.5"/>
        <color theme="1"/>
        <rFont val="Calibri"/>
        <family val="2"/>
      </rPr>
      <t>Livre de Jersey</t>
    </r>
  </si>
  <si>
    <r>
      <rPr>
        <sz val="10.5"/>
        <color theme="1"/>
        <rFont val="Calibri"/>
        <family val="2"/>
      </rPr>
      <t>Dollar de la Jamaïque</t>
    </r>
  </si>
  <si>
    <r>
      <rPr>
        <sz val="10.5"/>
        <color theme="1"/>
        <rFont val="Calibri"/>
        <family val="2"/>
      </rPr>
      <t>Dinar jordanien</t>
    </r>
  </si>
  <si>
    <r>
      <rPr>
        <sz val="10.5"/>
        <color theme="1"/>
        <rFont val="Calibri"/>
        <family val="2"/>
      </rPr>
      <t>Yen japonais</t>
    </r>
  </si>
  <si>
    <r>
      <rPr>
        <sz val="10.5"/>
        <color theme="1"/>
        <rFont val="Calibri"/>
        <family val="2"/>
      </rPr>
      <t>Shilling kenyan</t>
    </r>
  </si>
  <si>
    <r>
      <rPr>
        <sz val="10.5"/>
        <color theme="1"/>
        <rFont val="Calibri"/>
        <family val="2"/>
      </rPr>
      <t>Sum kirghize</t>
    </r>
  </si>
  <si>
    <t>Riel cambodgien</t>
  </si>
  <si>
    <t>Franc comorien</t>
  </si>
  <si>
    <r>
      <rPr>
        <sz val="10.5"/>
        <color theme="1"/>
        <rFont val="Calibri"/>
        <family val="2"/>
      </rPr>
      <t>Won nord-coréen</t>
    </r>
  </si>
  <si>
    <r>
      <rPr>
        <sz val="10.5"/>
        <color theme="1"/>
        <rFont val="Calibri"/>
        <family val="2"/>
      </rPr>
      <t>Won sud-coréen</t>
    </r>
  </si>
  <si>
    <t>Dollar des Îles Caïman</t>
  </si>
  <si>
    <r>
      <rPr>
        <sz val="10.5"/>
        <color theme="1"/>
        <rFont val="Calibri"/>
        <family val="2"/>
      </rPr>
      <t>Tenge kazakh</t>
    </r>
  </si>
  <si>
    <r>
      <rPr>
        <sz val="10.5"/>
        <color theme="1"/>
        <rFont val="Calibri"/>
        <family val="2"/>
      </rPr>
      <t>Kip laotien</t>
    </r>
  </si>
  <si>
    <r>
      <rPr>
        <sz val="10.5"/>
        <color theme="1"/>
        <rFont val="Calibri"/>
        <family val="2"/>
      </rPr>
      <t>Livre libanaise</t>
    </r>
  </si>
  <si>
    <r>
      <rPr>
        <sz val="10.5"/>
        <color theme="1"/>
        <rFont val="Calibri"/>
        <family val="2"/>
      </rPr>
      <t>Roupie du Sri Lanka</t>
    </r>
  </si>
  <si>
    <r>
      <rPr>
        <sz val="10.5"/>
        <color theme="1"/>
        <rFont val="Calibri"/>
        <family val="2"/>
      </rPr>
      <t>Dollar du Libéria</t>
    </r>
  </si>
  <si>
    <r>
      <rPr>
        <sz val="10.5"/>
        <color theme="1"/>
        <rFont val="Calibri"/>
        <family val="2"/>
      </rPr>
      <t>Dinar libyen</t>
    </r>
  </si>
  <si>
    <r>
      <rPr>
        <sz val="10.5"/>
        <color theme="1"/>
        <rFont val="Calibri"/>
        <family val="2"/>
      </rPr>
      <t>Dirham marocain</t>
    </r>
  </si>
  <si>
    <r>
      <rPr>
        <sz val="10.5"/>
        <color theme="1"/>
        <rFont val="Calibri"/>
        <family val="2"/>
      </rPr>
      <t>Leu moldave</t>
    </r>
  </si>
  <si>
    <r>
      <rPr>
        <sz val="10.5"/>
        <color theme="1"/>
        <rFont val="Calibri"/>
        <family val="2"/>
      </rPr>
      <t>Ariary malgache</t>
    </r>
  </si>
  <si>
    <r>
      <rPr>
        <sz val="10.5"/>
        <color theme="1"/>
        <rFont val="Calibri"/>
        <family val="2"/>
      </rPr>
      <t>Kyat birman</t>
    </r>
  </si>
  <si>
    <r>
      <rPr>
        <sz val="10.5"/>
        <color theme="1"/>
        <rFont val="Calibri"/>
        <family val="2"/>
      </rPr>
      <t>Tugrik mongole</t>
    </r>
  </si>
  <si>
    <r>
      <rPr>
        <sz val="10.5"/>
        <color theme="1"/>
        <rFont val="Calibri"/>
        <family val="2"/>
      </rPr>
      <t>MRO</t>
    </r>
  </si>
  <si>
    <r>
      <rPr>
        <sz val="10.5"/>
        <color theme="1"/>
        <rFont val="Calibri"/>
        <family val="2"/>
      </rPr>
      <t>Ouguiya mauritanien</t>
    </r>
  </si>
  <si>
    <r>
      <rPr>
        <sz val="10.5"/>
        <color theme="1"/>
        <rFont val="Calibri"/>
        <family val="2"/>
      </rPr>
      <t>Roupie mauricienne</t>
    </r>
  </si>
  <si>
    <r>
      <rPr>
        <sz val="10.5"/>
        <color theme="1"/>
        <rFont val="Calibri"/>
        <family val="2"/>
      </rPr>
      <t>Rufiyaa des Maldives</t>
    </r>
  </si>
  <si>
    <r>
      <rPr>
        <sz val="10.5"/>
        <color theme="1"/>
        <rFont val="Calibri"/>
        <family val="2"/>
      </rPr>
      <t>Peso mexicain</t>
    </r>
  </si>
  <si>
    <r>
      <rPr>
        <sz val="10.5"/>
        <color theme="1"/>
        <rFont val="Calibri"/>
        <family val="2"/>
      </rPr>
      <t>Ringgit malais</t>
    </r>
  </si>
  <si>
    <r>
      <rPr>
        <sz val="10.5"/>
        <color theme="1"/>
        <rFont val="Calibri"/>
        <family val="2"/>
      </rPr>
      <t>Metical mozambicain</t>
    </r>
  </si>
  <si>
    <r>
      <rPr>
        <sz val="10.5"/>
        <color theme="1"/>
        <rFont val="Calibri"/>
        <family val="2"/>
      </rPr>
      <t>Dollar namibien</t>
    </r>
  </si>
  <si>
    <r>
      <rPr>
        <sz val="10.5"/>
        <color theme="1"/>
        <rFont val="Calibri"/>
        <family val="2"/>
      </rPr>
      <t>Naira  nigérian</t>
    </r>
  </si>
  <si>
    <r>
      <rPr>
        <sz val="10.5"/>
        <color theme="1"/>
        <rFont val="Calibri"/>
        <family val="2"/>
      </rPr>
      <t xml:space="preserve">Cordoba oro nicaraguayen </t>
    </r>
  </si>
  <si>
    <r>
      <rPr>
        <sz val="10.5"/>
        <color theme="1"/>
        <rFont val="Calibri"/>
        <family val="2"/>
      </rPr>
      <t>Couronne norvégienne</t>
    </r>
  </si>
  <si>
    <r>
      <rPr>
        <sz val="10.5"/>
        <color theme="1"/>
        <rFont val="Calibri"/>
        <family val="2"/>
      </rPr>
      <t>Roupie népalaise</t>
    </r>
  </si>
  <si>
    <r>
      <rPr>
        <sz val="10.5"/>
        <color theme="1"/>
        <rFont val="Calibri"/>
        <family val="2"/>
      </rPr>
      <t>Dollar néo-zélandais</t>
    </r>
  </si>
  <si>
    <r>
      <rPr>
        <sz val="10.5"/>
        <color theme="1"/>
        <rFont val="Calibri"/>
        <family val="2"/>
      </rPr>
      <t>Rial omanais</t>
    </r>
  </si>
  <si>
    <r>
      <rPr>
        <sz val="10.5"/>
        <color theme="1"/>
        <rFont val="Calibri"/>
        <family val="2"/>
      </rPr>
      <t>Peso philippin</t>
    </r>
  </si>
  <si>
    <r>
      <rPr>
        <sz val="10.5"/>
        <color theme="1"/>
        <rFont val="Calibri"/>
        <family val="2"/>
      </rPr>
      <t>Roupie pakistanaise</t>
    </r>
  </si>
  <si>
    <r>
      <rPr>
        <sz val="10.5"/>
        <color theme="1"/>
        <rFont val="Calibri"/>
        <family val="2"/>
      </rPr>
      <t>Zloty polonais</t>
    </r>
  </si>
  <si>
    <r>
      <rPr>
        <sz val="10.5"/>
        <color theme="1"/>
        <rFont val="Calibri"/>
        <family val="2"/>
      </rPr>
      <t>Leu roumain</t>
    </r>
  </si>
  <si>
    <r>
      <rPr>
        <sz val="10.5"/>
        <color theme="1"/>
        <rFont val="Calibri"/>
        <family val="2"/>
      </rPr>
      <t>Dinar serbe</t>
    </r>
  </si>
  <si>
    <r>
      <rPr>
        <sz val="10.5"/>
        <color theme="1"/>
        <rFont val="Calibri"/>
        <family val="2"/>
      </rPr>
      <t>Rouble russe</t>
    </r>
  </si>
  <si>
    <r>
      <rPr>
        <sz val="10.5"/>
        <color theme="1"/>
        <rFont val="Calibri"/>
        <family val="2"/>
      </rPr>
      <t>Franc rwandais</t>
    </r>
  </si>
  <si>
    <r>
      <rPr>
        <sz val="10.5"/>
        <color theme="1"/>
        <rFont val="Calibri"/>
        <family val="2"/>
      </rPr>
      <t>Rial saoudite</t>
    </r>
  </si>
  <si>
    <r>
      <rPr>
        <sz val="10.5"/>
        <color theme="1"/>
        <rFont val="Calibri"/>
        <family val="2"/>
      </rPr>
      <t>Dollar des Îles Salomon</t>
    </r>
  </si>
  <si>
    <r>
      <rPr>
        <sz val="10.5"/>
        <color theme="1"/>
        <rFont val="Calibri"/>
        <family val="2"/>
      </rPr>
      <t>Roupie seychelloise</t>
    </r>
  </si>
  <si>
    <r>
      <rPr>
        <sz val="10.5"/>
        <color theme="1"/>
        <rFont val="Calibri"/>
        <family val="2"/>
      </rPr>
      <t>Livre soudanaise</t>
    </r>
  </si>
  <si>
    <r>
      <rPr>
        <sz val="10.5"/>
        <color theme="1"/>
        <rFont val="Calibri"/>
        <family val="2"/>
      </rPr>
      <t>Couronne suédoise</t>
    </r>
  </si>
  <si>
    <r>
      <rPr>
        <sz val="10.5"/>
        <color theme="1"/>
        <rFont val="Calibri"/>
        <family val="2"/>
      </rPr>
      <t>Dollar de Singapour</t>
    </r>
  </si>
  <si>
    <r>
      <rPr>
        <sz val="10.5"/>
        <color theme="1"/>
        <rFont val="Calibri"/>
        <family val="2"/>
      </rPr>
      <t>Livre de Saint Hélène</t>
    </r>
  </si>
  <si>
    <r>
      <rPr>
        <sz val="10.5"/>
        <color theme="1"/>
        <rFont val="Calibri"/>
        <family val="2"/>
      </rPr>
      <t>Livre sud-soudanaise</t>
    </r>
  </si>
  <si>
    <r>
      <rPr>
        <sz val="10.5"/>
        <color theme="1"/>
        <rFont val="Calibri"/>
        <family val="2"/>
      </rPr>
      <t>STD</t>
    </r>
  </si>
  <si>
    <r>
      <rPr>
        <sz val="10.5"/>
        <color theme="1"/>
        <rFont val="Calibri"/>
        <family val="2"/>
      </rPr>
      <t>Dobra de Sao Tomé-et-Principe</t>
    </r>
  </si>
  <si>
    <r>
      <rPr>
        <sz val="10.5"/>
        <color theme="1"/>
        <rFont val="Calibri"/>
        <family val="2"/>
      </rPr>
      <t>Livre syrienne</t>
    </r>
  </si>
  <si>
    <t>Lilangeni swazi</t>
  </si>
  <si>
    <r>
      <rPr>
        <sz val="10.5"/>
        <color theme="1"/>
        <rFont val="Calibri"/>
        <family val="2"/>
      </rPr>
      <t>Baht thaïlandais</t>
    </r>
  </si>
  <si>
    <r>
      <rPr>
        <sz val="10.5"/>
        <color theme="1"/>
        <rFont val="Calibri"/>
        <family val="2"/>
      </rPr>
      <t>Nouveau manat turkmène</t>
    </r>
  </si>
  <si>
    <r>
      <rPr>
        <sz val="10.5"/>
        <color theme="1"/>
        <rFont val="Calibri"/>
        <family val="2"/>
      </rPr>
      <t>Pa’anga des Îles Tonga</t>
    </r>
  </si>
  <si>
    <r>
      <rPr>
        <sz val="10.5"/>
        <color theme="1"/>
        <rFont val="Calibri"/>
        <family val="2"/>
      </rPr>
      <t>Dollar de Trinité-et-Tobago</t>
    </r>
  </si>
  <si>
    <r>
      <rPr>
        <sz val="10.5"/>
        <color theme="1"/>
        <rFont val="Calibri"/>
        <family val="2"/>
      </rPr>
      <t>TVD</t>
    </r>
  </si>
  <si>
    <r>
      <rPr>
        <sz val="10.5"/>
        <color theme="1"/>
        <rFont val="Calibri"/>
        <family val="2"/>
      </rPr>
      <t>Dollar de Tuvalu</t>
    </r>
  </si>
  <si>
    <r>
      <rPr>
        <sz val="10.5"/>
        <color theme="1"/>
        <rFont val="Calibri"/>
        <family val="2"/>
      </rPr>
      <t>Hryvnia ukrainien</t>
    </r>
  </si>
  <si>
    <r>
      <rPr>
        <sz val="10.5"/>
        <color theme="1"/>
        <rFont val="Calibri"/>
        <family val="2"/>
      </rPr>
      <t xml:space="preserve">Peso uruguayen </t>
    </r>
  </si>
  <si>
    <r>
      <rPr>
        <sz val="10.5"/>
        <color theme="1"/>
        <rFont val="Calibri"/>
        <family val="2"/>
      </rPr>
      <t>Dong vietnamien</t>
    </r>
  </si>
  <si>
    <r>
      <rPr>
        <sz val="10.5"/>
        <color theme="1"/>
        <rFont val="Calibri"/>
        <family val="2"/>
      </rPr>
      <t>Vatu de Vanuatu</t>
    </r>
  </si>
  <si>
    <t>Franc CFA d’Afrique de l’Ouest</t>
  </si>
  <si>
    <r>
      <rPr>
        <sz val="10.5"/>
        <color theme="1"/>
        <rFont val="Calibri"/>
        <family val="2"/>
      </rPr>
      <t>Rial yéménite</t>
    </r>
  </si>
  <si>
    <r>
      <rPr>
        <sz val="10.5"/>
        <color theme="1"/>
        <rFont val="Calibri"/>
        <family val="2"/>
      </rPr>
      <t>Rand sud-africain</t>
    </r>
  </si>
  <si>
    <r>
      <rPr>
        <sz val="10.5"/>
        <color theme="1"/>
        <rFont val="Calibri"/>
        <family val="2"/>
      </rPr>
      <t>Kwacha zambien</t>
    </r>
  </si>
  <si>
    <r>
      <rPr>
        <b/>
        <sz val="10.5"/>
        <color theme="1"/>
        <rFont val="Calibri"/>
        <family val="2"/>
      </rPr>
      <t>Code de devise (ISO 4217)</t>
    </r>
  </si>
  <si>
    <r>
      <rPr>
        <b/>
        <sz val="10.5"/>
        <color theme="1"/>
        <rFont val="Calibri"/>
        <family val="2"/>
      </rPr>
      <t>Code numérique de devise (ISO 4217)</t>
    </r>
  </si>
  <si>
    <t>Franc CFA d’Afrique centrale</t>
  </si>
  <si>
    <r>
      <rPr>
        <sz val="10.5"/>
        <color theme="1"/>
        <rFont val="Calibri"/>
        <family val="2"/>
      </rPr>
      <t>Patca de Macao</t>
    </r>
  </si>
  <si>
    <t>Kosovo</t>
  </si>
  <si>
    <t>XK</t>
  </si>
  <si>
    <t>XKX</t>
  </si>
  <si>
    <r>
      <rPr>
        <b/>
        <sz val="10.5"/>
        <color theme="1"/>
        <rFont val="Calibri"/>
        <family val="2"/>
      </rPr>
      <t>Tableau 3 - Options de déclaration</t>
    </r>
  </si>
  <si>
    <r>
      <rPr>
        <b/>
        <sz val="10.5"/>
        <color theme="1"/>
        <rFont val="Calibri"/>
        <family val="2"/>
      </rPr>
      <t>Tableau 4 - Liste des codes de devise</t>
    </r>
  </si>
  <si>
    <r>
      <rPr>
        <b/>
        <sz val="10.5"/>
        <color theme="1"/>
        <rFont val="Calibri"/>
        <family val="2"/>
      </rPr>
      <t>Tableau 5 - Liste de matières premières</t>
    </r>
  </si>
  <si>
    <t>2501</t>
  </si>
  <si>
    <t>2502</t>
  </si>
  <si>
    <t>2503</t>
  </si>
  <si>
    <t>2504</t>
  </si>
  <si>
    <t>2505</t>
  </si>
  <si>
    <t>2506</t>
  </si>
  <si>
    <t>2507</t>
  </si>
  <si>
    <t>2508</t>
  </si>
  <si>
    <t>2509</t>
  </si>
  <si>
    <t>2510</t>
  </si>
  <si>
    <t>2511</t>
  </si>
  <si>
    <t>2512</t>
  </si>
  <si>
    <t>2513</t>
  </si>
  <si>
    <t>2514</t>
  </si>
  <si>
    <t>2515</t>
  </si>
  <si>
    <t>2516</t>
  </si>
  <si>
    <t>2517</t>
  </si>
  <si>
    <t>2518</t>
  </si>
  <si>
    <t>2519</t>
  </si>
  <si>
    <t>2520</t>
  </si>
  <si>
    <t>2521</t>
  </si>
  <si>
    <t>2522</t>
  </si>
  <si>
    <t>2523</t>
  </si>
  <si>
    <t>2524</t>
  </si>
  <si>
    <t>2525</t>
  </si>
  <si>
    <t>2526</t>
  </si>
  <si>
    <t>2527</t>
  </si>
  <si>
    <t>2528</t>
  </si>
  <si>
    <t>2529</t>
  </si>
  <si>
    <t>2530</t>
  </si>
  <si>
    <t>2601</t>
  </si>
  <si>
    <t>2602</t>
  </si>
  <si>
    <t>2603</t>
  </si>
  <si>
    <t>2604</t>
  </si>
  <si>
    <t>2605</t>
  </si>
  <si>
    <t>2606</t>
  </si>
  <si>
    <t>2607</t>
  </si>
  <si>
    <t>2608</t>
  </si>
  <si>
    <t>2609</t>
  </si>
  <si>
    <t>2610</t>
  </si>
  <si>
    <t>2611</t>
  </si>
  <si>
    <t>2612</t>
  </si>
  <si>
    <t>2613</t>
  </si>
  <si>
    <t>2614</t>
  </si>
  <si>
    <t>2615</t>
  </si>
  <si>
    <t>2616</t>
  </si>
  <si>
    <t>2617</t>
  </si>
  <si>
    <t>2618</t>
  </si>
  <si>
    <t>2619</t>
  </si>
  <si>
    <t>2620</t>
  </si>
  <si>
    <t>2621</t>
  </si>
  <si>
    <t>2701</t>
  </si>
  <si>
    <t>2702</t>
  </si>
  <si>
    <t>2703</t>
  </si>
  <si>
    <t>2704</t>
  </si>
  <si>
    <t>2705</t>
  </si>
  <si>
    <t>2706</t>
  </si>
  <si>
    <t>2707</t>
  </si>
  <si>
    <t>2708</t>
  </si>
  <si>
    <t>2709</t>
  </si>
  <si>
    <t>2710</t>
  </si>
  <si>
    <t>2711</t>
  </si>
  <si>
    <t>2712</t>
  </si>
  <si>
    <t>2713</t>
  </si>
  <si>
    <t>2714</t>
  </si>
  <si>
    <t>2715</t>
  </si>
  <si>
    <t>2 716</t>
  </si>
  <si>
    <t>7102</t>
  </si>
  <si>
    <t>7106</t>
  </si>
  <si>
    <t>7108</t>
  </si>
  <si>
    <r>
      <rPr>
        <b/>
        <sz val="11"/>
        <color theme="1"/>
        <rFont val="Calibri"/>
        <family val="2"/>
        <scheme val="minor"/>
      </rPr>
      <t>Code de produit HS</t>
    </r>
  </si>
  <si>
    <r>
      <rPr>
        <b/>
        <sz val="11"/>
        <color theme="1"/>
        <rFont val="Calibri"/>
        <family val="2"/>
        <scheme val="minor"/>
      </rPr>
      <t>Description de produit HS av. volume</t>
    </r>
  </si>
  <si>
    <r>
      <rPr>
        <b/>
        <sz val="10.5"/>
        <color theme="1"/>
        <rFont val="Calibri"/>
        <family val="2"/>
      </rPr>
      <t>Code GFS</t>
    </r>
  </si>
  <si>
    <t>Nom du flux de revenus</t>
  </si>
  <si>
    <t>Valeur des revenus</t>
  </si>
  <si>
    <t>1112E1</t>
  </si>
  <si>
    <t>1112E2</t>
  </si>
  <si>
    <t>112E</t>
  </si>
  <si>
    <t>Impôts sur la masse salariale et la force de travail</t>
  </si>
  <si>
    <t>113E</t>
  </si>
  <si>
    <t>Impôts sur la propriété</t>
  </si>
  <si>
    <t>1141E</t>
  </si>
  <si>
    <t>1142E</t>
  </si>
  <si>
    <t>114521E</t>
  </si>
  <si>
    <t>114522E</t>
  </si>
  <si>
    <t>11451E</t>
  </si>
  <si>
    <t>1151E</t>
  </si>
  <si>
    <t>1152E</t>
  </si>
  <si>
    <t>1153E1</t>
  </si>
  <si>
    <t>116E</t>
  </si>
  <si>
    <t>Autres impôts payés par les entreprises exploitant des ressources naturelles</t>
  </si>
  <si>
    <t>1212E</t>
  </si>
  <si>
    <t>Cotisations patronales à la sécurité sociale</t>
  </si>
  <si>
    <t>1412E1</t>
  </si>
  <si>
    <t>1412E2</t>
  </si>
  <si>
    <t>1413E</t>
  </si>
  <si>
    <t>1415E1</t>
  </si>
  <si>
    <t>1415E2</t>
  </si>
  <si>
    <t>1415E31</t>
  </si>
  <si>
    <t>1415E32</t>
  </si>
  <si>
    <t>1415E4</t>
  </si>
  <si>
    <t>1415E5</t>
  </si>
  <si>
    <t>1421E</t>
  </si>
  <si>
    <t>1422E</t>
  </si>
  <si>
    <t>143E</t>
  </si>
  <si>
    <t>144E1</t>
  </si>
  <si>
    <t>Transferts volontaires à l’État (donations)</t>
  </si>
  <si>
    <r>
      <rPr>
        <b/>
        <sz val="10.5"/>
        <color theme="1"/>
        <rFont val="Calibri"/>
        <family val="2"/>
      </rPr>
      <t>Codes GFS des flux de revenus issus des entreprises extractives</t>
    </r>
  </si>
  <si>
    <r>
      <rPr>
        <b/>
        <sz val="10.5"/>
        <color theme="1"/>
        <rFont val="Calibri"/>
        <family val="2"/>
      </rPr>
      <t>Tableau 6 - Codes/Classification GFS</t>
    </r>
  </si>
  <si>
    <r>
      <rPr>
        <b/>
        <sz val="10.5"/>
        <color theme="1"/>
        <rFont val="Calibri"/>
        <family val="2"/>
      </rPr>
      <t>Combiné</t>
    </r>
  </si>
  <si>
    <t>Impôts (11E)</t>
  </si>
  <si>
    <t>Impôts sur le revenu, le bénéfice et les plus-values</t>
  </si>
  <si>
    <t>Impôts sur la masse salariale et la force de travail (112E)</t>
  </si>
  <si>
    <t>Impôts sur la propriété (113E)</t>
  </si>
  <si>
    <t>Impôts sur les biens et services (114E)</t>
  </si>
  <si>
    <t>Taxes sur le commerce et les transactions au niveau international (115E)</t>
  </si>
  <si>
    <t>Cotisations sociales (12E)</t>
  </si>
  <si>
    <t>Cotisations patronales à la sécurité sociale (1212E)</t>
  </si>
  <si>
    <t>Autre revenu (14E)</t>
  </si>
  <si>
    <t>Revenu dégagé de la propriété (141E)</t>
  </si>
  <si>
    <t>Ventes de marchandises et de services (142E)</t>
  </si>
  <si>
    <t>Amendes, peines et dédits (143E)</t>
  </si>
  <si>
    <t>Transferts volontaires à l’État (donations) (144E1)</t>
  </si>
  <si>
    <t>GFS Niveau 1</t>
  </si>
  <si>
    <t>GFS Niveau 2</t>
  </si>
  <si>
    <t>GFS Niveau 3</t>
  </si>
  <si>
    <t>GFS Niveau 4</t>
  </si>
  <si>
    <r>
      <rPr>
        <b/>
        <sz val="10.5"/>
        <color theme="1"/>
        <rFont val="Calibri"/>
        <family val="2"/>
      </rPr>
      <t>Secteur (s)</t>
    </r>
  </si>
  <si>
    <t>Nom du projet</t>
  </si>
  <si>
    <t>Entité de l’État</t>
  </si>
  <si>
    <t>Nom du paiement</t>
  </si>
  <si>
    <t>Perçu par projet (O/N)</t>
  </si>
  <si>
    <t>Déclaré par projet (O/N)</t>
  </si>
  <si>
    <t>Commentaires</t>
  </si>
  <si>
    <t>Dividendes (1412E)</t>
  </si>
  <si>
    <t>Des entreprises d’État (1412E1)</t>
  </si>
  <si>
    <t>Provenant de la participation de l’État (1412E2)</t>
  </si>
  <si>
    <t>Retraits à partir du revenu de quasi-sociétés (1413E)</t>
  </si>
  <si>
    <t>Loyers (1415E)</t>
  </si>
  <si>
    <t>Primes (1415E2)</t>
  </si>
  <si>
    <t>Droits sur la production (en nature ou en espèces)(1415E3)</t>
  </si>
  <si>
    <t>Frais administratifs pour services gouvernementaux (1422E)</t>
  </si>
  <si>
    <t>Transferts obligatoires à l’État (infrastructures et autres éléments) (1415E4)</t>
  </si>
  <si>
    <t>Autres paiements de loyer (1415E5)</t>
  </si>
  <si>
    <t>Ventes de marchandises et de services par des entités de l’État (1421E)</t>
  </si>
  <si>
    <t>Impôts ordinaires sur le revenu, le bénéfice et les plus-values (1112E1)</t>
  </si>
  <si>
    <t>Impôts ordinaires sur le revenu, le bénéfice et les plus-values</t>
  </si>
  <si>
    <t>Impôts extraordinaires sur le revenu, le bénéfice et les plus-values</t>
  </si>
  <si>
    <t>Impôts généraux sur les biens et services (TVA, taxes sur les ventes, taxes sur le chiffre d’affaires)</t>
  </si>
  <si>
    <t>Droits d’accise (1142E)</t>
  </si>
  <si>
    <t>Droits d’accise</t>
  </si>
  <si>
    <t>Impôts sur l’usage de biens/permission d’utiliser des biens ou d’exécuter des activités (1145E)</t>
  </si>
  <si>
    <t>Droits de licence (114521E)</t>
  </si>
  <si>
    <t>Droits de licence</t>
  </si>
  <si>
    <t>Taxes sur les émissions et la pollution</t>
  </si>
  <si>
    <t>Taxes sur les véhicules à moteur (11451E)</t>
  </si>
  <si>
    <t>Taxes sur les véhicules à moteur</t>
  </si>
  <si>
    <t>Droits de douane et autres droits d’importation (1151E)</t>
  </si>
  <si>
    <t>Droits de douane et autres droits d’importation</t>
  </si>
  <si>
    <t>Taxes sur les exportations (1152E)</t>
  </si>
  <si>
    <t>Taxes sur les exportations</t>
  </si>
  <si>
    <t>Bénéfices des monopoles fiscaux sur les ressources naturelles (1153E1)</t>
  </si>
  <si>
    <t>Bénéfices des monopoles fiscaux sur les ressources naturelles</t>
  </si>
  <si>
    <t>Des entreprises d’État</t>
  </si>
  <si>
    <t>Provenant de la participation de l’État</t>
  </si>
  <si>
    <t>Retraits à partir du revenu de quasi-sociétés</t>
  </si>
  <si>
    <t>Redevances</t>
  </si>
  <si>
    <t>Primes</t>
  </si>
  <si>
    <t>Livré/payé directement à l’État (1415E31)</t>
  </si>
  <si>
    <t>Livré/payé directement à l’État</t>
  </si>
  <si>
    <t>Livré/payé à une/des entreprise(s) d’État</t>
  </si>
  <si>
    <t>Transferts obligatoires à l’État (infrastructures et autres éléments)</t>
  </si>
  <si>
    <t>Autres paiements de loyer</t>
  </si>
  <si>
    <t>Ventes de marchandises et de services par des entités de l’État</t>
  </si>
  <si>
    <t>Frais administratifs pour services gouvernementaux</t>
  </si>
  <si>
    <r>
      <rPr>
        <b/>
        <sz val="10.5"/>
        <color theme="1"/>
        <rFont val="Calibri"/>
        <family val="2"/>
      </rPr>
      <t>Tableau 7 - Secteurs</t>
    </r>
  </si>
  <si>
    <t>Entreprise</t>
  </si>
  <si>
    <t>Devise de déclaration</t>
  </si>
  <si>
    <t>Étapes du projet</t>
  </si>
  <si>
    <r>
      <rPr>
        <b/>
        <sz val="10.5"/>
        <color theme="1"/>
        <rFont val="Calibri"/>
        <family val="2"/>
      </rPr>
      <t>Tableau 8 - Phases de projet</t>
    </r>
  </si>
  <si>
    <t>&lt;Sélectionner l’étape&gt;</t>
  </si>
  <si>
    <t>Prospection</t>
  </si>
  <si>
    <t>Développement</t>
  </si>
  <si>
    <r>
      <rPr>
        <sz val="10.5"/>
        <color theme="1"/>
        <rFont val="Calibri"/>
        <family val="2"/>
      </rPr>
      <t>Oui, divulgation systématique</t>
    </r>
  </si>
  <si>
    <t>Référence(s) de la convention juridique : contrat, licence, bail, concession,...</t>
  </si>
  <si>
    <t>Secteur</t>
  </si>
  <si>
    <t>USD</t>
  </si>
  <si>
    <t>Secteur</t>
  </si>
  <si>
    <t>Entité de l’État</t>
  </si>
  <si>
    <t>Valeur de revenus</t>
  </si>
  <si>
    <t>Oui</t>
  </si>
  <si>
    <r>
      <rPr>
        <b/>
        <sz val="10.5"/>
        <color theme="1"/>
        <rFont val="Calibri"/>
        <family val="2"/>
      </rPr>
      <t>Code ISO de devise (alpha 3)</t>
    </r>
  </si>
  <si>
    <r>
      <rPr>
        <b/>
        <sz val="10.5"/>
        <color theme="1"/>
        <rFont val="Calibri"/>
        <family val="2"/>
      </rPr>
      <t>Devise</t>
    </r>
  </si>
  <si>
    <t>Liste</t>
  </si>
  <si>
    <r>
      <rPr>
        <b/>
        <sz val="10.5"/>
        <color theme="1"/>
        <rFont val="Calibri"/>
        <family val="2"/>
      </rPr>
      <t>GFS Niveau 1</t>
    </r>
  </si>
  <si>
    <r>
      <rPr>
        <b/>
        <sz val="10.5"/>
        <color theme="1"/>
        <rFont val="Calibri"/>
        <family val="2"/>
      </rPr>
      <t>GFS Niveau 2</t>
    </r>
  </si>
  <si>
    <r>
      <rPr>
        <b/>
        <sz val="10.5"/>
        <color theme="1"/>
        <rFont val="Calibri"/>
        <family val="2"/>
      </rPr>
      <t>GFS Niveau 3</t>
    </r>
  </si>
  <si>
    <r>
      <rPr>
        <b/>
        <sz val="10.5"/>
        <color theme="1"/>
        <rFont val="Calibri"/>
        <family val="2"/>
      </rPr>
      <t>GFS Niveau 4</t>
    </r>
  </si>
  <si>
    <t>USD</t>
  </si>
  <si>
    <t>&lt;Sélectionner l’option&gt;</t>
  </si>
  <si>
    <t>Impôts ordinaires sur le revenu, le bénéfice et les plus-values (1112E1)</t>
  </si>
  <si>
    <t>Impôts ordinaires sur le revenu, le bénéfice et les plus-values (1112E1)</t>
  </si>
  <si>
    <t>&lt;Sélectionner le secteur&gt;</t>
  </si>
  <si>
    <t>Oui</t>
  </si>
  <si>
    <t>Impôts extraordinaires sur le revenu, le bénéfice et les plus-values (1112E2)</t>
  </si>
  <si>
    <t>Impôts (11E)</t>
  </si>
  <si>
    <t>Impôts sur le revenu, le bénéfice et les plus-values (111E)</t>
  </si>
  <si>
    <t>Impôts extraordinaires sur le revenu, le bénéfice et les plus-values (1112E2)</t>
  </si>
  <si>
    <t>Impôts extraordinaires sur le revenu, le bénéfice et les plus-values (1112E2)</t>
  </si>
  <si>
    <t>Pétrole</t>
  </si>
  <si>
    <t>Oui, à travers le rapportage ITIE</t>
  </si>
  <si>
    <t>Impôts (11E)</t>
  </si>
  <si>
    <t>Impôts sur la masse salariale et la force de travail (112E)</t>
  </si>
  <si>
    <t>Impôts sur la masse salariale et la force de travail (112E)</t>
  </si>
  <si>
    <t>Impôts sur la masse salariale et la force de travail (112E)</t>
  </si>
  <si>
    <t>Gaz</t>
  </si>
  <si>
    <t>Production</t>
  </si>
  <si>
    <t>Sans objet.</t>
  </si>
  <si>
    <t>Impôts (11E)</t>
  </si>
  <si>
    <t>Impôts sur la propriété (113E)</t>
  </si>
  <si>
    <t>Impôts sur la propriété (113E)</t>
  </si>
  <si>
    <t>Impôts sur la propriété (113E)</t>
  </si>
  <si>
    <t>Sans objet</t>
  </si>
  <si>
    <t>Non disponible</t>
  </si>
  <si>
    <t>Impôts généraux sur les biens et services (TVA, taxes sur les ventes, taxes sur le chiffre d’affaires)(1141E)</t>
  </si>
  <si>
    <t>Impôts (11E)</t>
  </si>
  <si>
    <t>Impôts généraux sur les biens et services (TVA, taxes sur les ventes, taxes sur le chiffre d’affaires (1141E)</t>
  </si>
  <si>
    <t>Impôts généraux sur les biens et services (TVA, taxes sur les ventes, taxes sur le chiffre d’affaires (1141E)</t>
  </si>
  <si>
    <t>Sans objet</t>
  </si>
  <si>
    <t>Autres</t>
  </si>
  <si>
    <t>USD</t>
  </si>
  <si>
    <t>Dollar des États-Unis</t>
  </si>
  <si>
    <t>Impôts (11E)</t>
  </si>
  <si>
    <t>Impôts sur les biens et services (114E)</t>
  </si>
  <si>
    <t>Droits d’accise (1142E)</t>
  </si>
  <si>
    <t>Droits d’accise (1142E)</t>
  </si>
  <si>
    <t>Pétrole &amp; Gaz</t>
  </si>
  <si>
    <t>Sans objet</t>
  </si>
  <si>
    <t>EUR</t>
  </si>
  <si>
    <t>Euro</t>
  </si>
  <si>
    <t>Droits de licence (114521E)</t>
  </si>
  <si>
    <t>Impôts (11E)</t>
  </si>
  <si>
    <t>Impôts sur les biens et services (114E)</t>
  </si>
  <si>
    <t>Droits de licence (114521E)</t>
  </si>
  <si>
    <t>Autres</t>
  </si>
  <si>
    <r>
      <rPr>
        <b/>
        <sz val="10.5"/>
        <color theme="0"/>
        <rFont val="Calibri"/>
        <family val="2"/>
      </rPr>
      <t>Code de devise (ISO 4217)</t>
    </r>
  </si>
  <si>
    <r>
      <rPr>
        <b/>
        <sz val="10.5"/>
        <color theme="0"/>
        <rFont val="Calibri"/>
        <family val="2"/>
      </rPr>
      <t>Code numérique de devise (ISO 4217)</t>
    </r>
  </si>
  <si>
    <r>
      <rPr>
        <b/>
        <sz val="10.5"/>
        <color theme="0"/>
        <rFont val="Calibri"/>
        <family val="2"/>
      </rPr>
      <t>Devise</t>
    </r>
  </si>
  <si>
    <t>Taxes sur les émissions et la pollution (114522E)</t>
  </si>
  <si>
    <t>Impôts (11E)</t>
  </si>
  <si>
    <t>Impôts sur les biens et services (114E)</t>
  </si>
  <si>
    <t>Impôts sur l’usage de biens/permission d’utiliser des biens ou d’exécuter des activités (1145E)</t>
  </si>
  <si>
    <t>Taxes sur les émissions et la pollution (114522E)</t>
  </si>
  <si>
    <t>Impôts (11E)</t>
  </si>
  <si>
    <t>Impôts sur les biens et services (114E)</t>
  </si>
  <si>
    <t>Impôts sur l’usage de biens/permission d’utiliser des biens ou d’exécuter des activités (1145E)</t>
  </si>
  <si>
    <t>Taxes sur les véhicules à moteur (11451E)</t>
  </si>
  <si>
    <t>XCD</t>
  </si>
  <si>
    <t>Dollar des Caraïbes orientales</t>
  </si>
  <si>
    <r>
      <rPr>
        <sz val="10.5"/>
        <color theme="1"/>
        <rFont val="Calibri"/>
        <family val="2"/>
      </rPr>
      <t>AFN</t>
    </r>
  </si>
  <si>
    <r>
      <rPr>
        <sz val="10.5"/>
        <color theme="1"/>
        <rFont val="Calibri"/>
        <family val="2"/>
      </rPr>
      <t>Afghani afghan</t>
    </r>
  </si>
  <si>
    <t>Impôts (11E)</t>
  </si>
  <si>
    <t>Droits de douane et autres droits d’importation (1151E)</t>
  </si>
  <si>
    <t>Droits de douane et autres droits d’importation (1151E)</t>
  </si>
  <si>
    <r>
      <rPr>
        <sz val="10.5"/>
        <color theme="1"/>
        <rFont val="Calibri"/>
        <family val="2"/>
      </rPr>
      <t>ALL</t>
    </r>
  </si>
  <si>
    <r>
      <rPr>
        <sz val="10.5"/>
        <color theme="1"/>
        <rFont val="Calibri"/>
        <family val="2"/>
      </rPr>
      <t>Lek albanais</t>
    </r>
  </si>
  <si>
    <t>Impôts (11E)</t>
  </si>
  <si>
    <t>Taxes sur le commerce et les transactions au niveau international (115E)</t>
  </si>
  <si>
    <t>Taxes sur les exportations (1152E)</t>
  </si>
  <si>
    <t>Taxes sur les exportations (1152E)</t>
  </si>
  <si>
    <r>
      <rPr>
        <sz val="10.5"/>
        <color theme="1"/>
        <rFont val="Calibri"/>
        <family val="2"/>
      </rPr>
      <t>AMD</t>
    </r>
  </si>
  <si>
    <r>
      <rPr>
        <sz val="10.5"/>
        <color theme="1"/>
        <rFont val="Calibri"/>
        <family val="2"/>
      </rPr>
      <t>Dram arménien</t>
    </r>
  </si>
  <si>
    <t>Impôts (11E)</t>
  </si>
  <si>
    <t>Taxes sur le commerce et les transactions au niveau international (115E)</t>
  </si>
  <si>
    <t>Bénéfices des monopoles fiscaux sur les ressources naturelles (1153E1)</t>
  </si>
  <si>
    <t>Bénéfices des monopoles fiscaux sur les ressources naturelles (1153E1)</t>
  </si>
  <si>
    <t>Pétrole brut, volume</t>
  </si>
  <si>
    <t>Autres impôts payés par les entreprises exploitant des ressources naturelles (116E)</t>
  </si>
  <si>
    <t>Impôts (11E)</t>
  </si>
  <si>
    <t>Autres impôts payés par les entreprises exploitant des ressources naturelles (116E)</t>
  </si>
  <si>
    <t>Autres impôts payés par les entreprises exploitant des ressources naturelles (116E)</t>
  </si>
  <si>
    <t>Autres impôts payés par les entreprises exploitant des ressources naturelles (116E)</t>
  </si>
  <si>
    <r>
      <rPr>
        <sz val="10.5"/>
        <color theme="1"/>
        <rFont val="Calibri"/>
        <family val="2"/>
      </rPr>
      <t>AOA</t>
    </r>
  </si>
  <si>
    <r>
      <rPr>
        <sz val="10.5"/>
        <color theme="1"/>
        <rFont val="Calibri"/>
        <family val="2"/>
      </rPr>
      <t>Kwanza angolais</t>
    </r>
  </si>
  <si>
    <t>Cotisations patronales à la sécurité sociale (1212E)</t>
  </si>
  <si>
    <t>Cotisations patronales à la sécurité sociale (1212E)</t>
  </si>
  <si>
    <t>Cotisations patronales à la sécurité sociale (1212E)</t>
  </si>
  <si>
    <t>EUR</t>
  </si>
  <si>
    <t>Euro</t>
  </si>
  <si>
    <r>
      <rPr>
        <sz val="10.5"/>
        <color theme="1"/>
        <rFont val="Calibri"/>
        <family val="2"/>
      </rPr>
      <t>ARS</t>
    </r>
  </si>
  <si>
    <r>
      <rPr>
        <sz val="10.5"/>
        <color theme="1"/>
        <rFont val="Calibri"/>
        <family val="2"/>
      </rPr>
      <t>Peso argentin</t>
    </r>
  </si>
  <si>
    <t>Des entreprises d’État (1412E1)</t>
  </si>
  <si>
    <r>
      <rPr>
        <sz val="10.5"/>
        <color theme="1"/>
        <rFont val="Calibri"/>
        <family val="2"/>
      </rPr>
      <t>AUD</t>
    </r>
  </si>
  <si>
    <r>
      <rPr>
        <sz val="10.5"/>
        <color theme="1"/>
        <rFont val="Calibri"/>
        <family val="2"/>
      </rPr>
      <t>Dollar australien</t>
    </r>
  </si>
  <si>
    <t>Autre revenu (14E)</t>
  </si>
  <si>
    <t>Revenu dégagé de la propriété (141E)</t>
  </si>
  <si>
    <t>Dividendes (1412E)</t>
  </si>
  <si>
    <t>Provenant de la participation de l’État (1412E2)</t>
  </si>
  <si>
    <r>
      <rPr>
        <sz val="10.5"/>
        <color theme="1"/>
        <rFont val="Calibri"/>
        <family val="2"/>
      </rPr>
      <t>AWG</t>
    </r>
  </si>
  <si>
    <r>
      <rPr>
        <sz val="10.5"/>
        <color theme="1"/>
        <rFont val="Calibri"/>
        <family val="2"/>
      </rPr>
      <t>Florin d’Aruba</t>
    </r>
  </si>
  <si>
    <t>Autre revenu (14E)</t>
  </si>
  <si>
    <t>Revenu dégagé de la propriété (141E)</t>
  </si>
  <si>
    <t>Retraits à partir du revenu de quasi-sociétés (1413E)</t>
  </si>
  <si>
    <t>Retraits à partir du revenu de quasi-sociétés (1413E)</t>
  </si>
  <si>
    <r>
      <rPr>
        <sz val="10.5"/>
        <color theme="1"/>
        <rFont val="Calibri"/>
        <family val="2"/>
      </rPr>
      <t>AZN</t>
    </r>
  </si>
  <si>
    <r>
      <rPr>
        <sz val="10.5"/>
        <color theme="1"/>
        <rFont val="Calibri"/>
        <family val="2"/>
      </rPr>
      <t>Manat azéri</t>
    </r>
  </si>
  <si>
    <t>Redevances (1415E1)</t>
  </si>
  <si>
    <t>Autre revenu (14E)</t>
  </si>
  <si>
    <t>Revenu dégagé de la propriété (141E)</t>
  </si>
  <si>
    <t>Redevances (1415E1)</t>
  </si>
  <si>
    <t>Autre revenu (14E)</t>
  </si>
  <si>
    <t>Revenu dégagé de la propriété (141E)</t>
  </si>
  <si>
    <t>Loyers (1415E)</t>
  </si>
  <si>
    <t>Primes (1415E2)</t>
  </si>
  <si>
    <r>
      <rPr>
        <sz val="10.5"/>
        <color theme="1"/>
        <rFont val="Calibri"/>
        <family val="2"/>
      </rPr>
      <t>BBD</t>
    </r>
  </si>
  <si>
    <r>
      <rPr>
        <sz val="10.5"/>
        <color theme="1"/>
        <rFont val="Calibri"/>
        <family val="2"/>
      </rPr>
      <t>Dollar de la Barbade</t>
    </r>
  </si>
  <si>
    <t>Autre revenu (14E)</t>
  </si>
  <si>
    <t>Revenu dégagé de la propriété (141E)</t>
  </si>
  <si>
    <t>Loyers (1415E)</t>
  </si>
  <si>
    <r>
      <rPr>
        <sz val="10.5"/>
        <color theme="1"/>
        <rFont val="Calibri"/>
        <family val="2"/>
      </rPr>
      <t>BDT</t>
    </r>
  </si>
  <si>
    <r>
      <rPr>
        <sz val="10.5"/>
        <color theme="1"/>
        <rFont val="Calibri"/>
        <family val="2"/>
      </rPr>
      <t>Taka bangladeshi</t>
    </r>
  </si>
  <si>
    <t>Autre revenu (14E)</t>
  </si>
  <si>
    <t>Revenu dégagé de la propriété (141E)</t>
  </si>
  <si>
    <t>Loyers (1415E)</t>
  </si>
  <si>
    <t>Droits sur la production (en nature ou en espèces)(1415E3)</t>
  </si>
  <si>
    <t>EUR</t>
  </si>
  <si>
    <t>Euro</t>
  </si>
  <si>
    <t>Autre revenu (14E)</t>
  </si>
  <si>
    <t>Revenu dégagé de la propriété (141E)</t>
  </si>
  <si>
    <t>Loyers (1415E)</t>
  </si>
  <si>
    <t>Transferts obligatoires à l’État (infrastructures et autres éléments) (1415E4)</t>
  </si>
  <si>
    <r>
      <rPr>
        <sz val="10.5"/>
        <color theme="1"/>
        <rFont val="Calibri"/>
        <family val="2"/>
      </rPr>
      <t>BHD</t>
    </r>
  </si>
  <si>
    <r>
      <rPr>
        <sz val="10.5"/>
        <color theme="1"/>
        <rFont val="Calibri"/>
        <family val="2"/>
      </rPr>
      <t>Dinar de Bahreïn</t>
    </r>
  </si>
  <si>
    <t>Autre revenu (14E)</t>
  </si>
  <si>
    <t>Revenu dégagé de la propriété (141E)</t>
  </si>
  <si>
    <t>Loyers (1415E)</t>
  </si>
  <si>
    <t>Autres paiements de loyer (1415E5)</t>
  </si>
  <si>
    <t>Autre revenu (14E)</t>
  </si>
  <si>
    <t>Ventes de marchandises et de services par des entités de l’État (1421E)</t>
  </si>
  <si>
    <t>Ventes de marchandises et de services par des entités de l’État (1421E)</t>
  </si>
  <si>
    <r>
      <rPr>
        <sz val="10.5"/>
        <color theme="1"/>
        <rFont val="Calibri"/>
        <family val="2"/>
      </rPr>
      <t>BMD</t>
    </r>
  </si>
  <si>
    <r>
      <rPr>
        <sz val="10.5"/>
        <color theme="1"/>
        <rFont val="Calibri"/>
        <family val="2"/>
      </rPr>
      <t>Dollar des Bermudes</t>
    </r>
  </si>
  <si>
    <t>Autre revenu (14E)</t>
  </si>
  <si>
    <t>Ventes de marchandises et de services (142E)</t>
  </si>
  <si>
    <t>Frais administratifs pour services gouvernementaux (1422E)</t>
  </si>
  <si>
    <t>Frais administratifs pour services gouvernementaux (1422E)</t>
  </si>
  <si>
    <t>BTN</t>
  </si>
  <si>
    <t>Autre revenu (14E)</t>
  </si>
  <si>
    <r>
      <rPr>
        <sz val="10.5"/>
        <color theme="1"/>
        <rFont val="Calibri"/>
        <family val="2"/>
      </rPr>
      <t>BOB</t>
    </r>
  </si>
  <si>
    <r>
      <rPr>
        <sz val="10.5"/>
        <color theme="1"/>
        <rFont val="Calibri"/>
        <family val="2"/>
      </rPr>
      <t>Boliviano bolivien</t>
    </r>
  </si>
  <si>
    <t>Autre revenu (14E)</t>
  </si>
  <si>
    <t>Transferts volontaires à l’État (donations)(144E1)</t>
  </si>
  <si>
    <t>Transferts volontaires à l’État (donations)(144E1)</t>
  </si>
  <si>
    <t>Transferts volontaires à l’État (donations)(144E1)</t>
  </si>
  <si>
    <t>BAM</t>
  </si>
  <si>
    <t>Mark convertible de Bosnie-Herzégovine</t>
  </si>
  <si>
    <t>&lt;Sélectionner à partir du menu&gt;</t>
  </si>
  <si>
    <t>&lt;Sélectionner à partir du menu&gt;</t>
  </si>
  <si>
    <t>&lt;Sélectionner à partir du menu&gt;</t>
  </si>
  <si>
    <t>&lt;Sélectionner à partir du menu&gt;</t>
  </si>
  <si>
    <t>&lt;Sélectionner à partir du menu&gt;</t>
  </si>
  <si>
    <t>&lt;Sélectionner à partir du menu&gt;</t>
  </si>
  <si>
    <t>&lt;Sélectionner à partir du menu&gt;</t>
  </si>
  <si>
    <r>
      <rPr>
        <sz val="10.5"/>
        <color theme="1"/>
        <rFont val="Calibri"/>
        <family val="2"/>
      </rPr>
      <t>BSD</t>
    </r>
  </si>
  <si>
    <r>
      <rPr>
        <sz val="10.5"/>
        <color theme="1"/>
        <rFont val="Calibri"/>
        <family val="2"/>
      </rPr>
      <t>Dollar bahamien</t>
    </r>
  </si>
  <si>
    <t>BRL</t>
  </si>
  <si>
    <t>Réal brésilien</t>
  </si>
  <si>
    <r>
      <rPr>
        <sz val="10.5"/>
        <color theme="1"/>
        <rFont val="Calibri"/>
        <family val="2"/>
      </rPr>
      <t>BTN</t>
    </r>
  </si>
  <si>
    <t>USD</t>
  </si>
  <si>
    <t>Dollar des États-Unis</t>
  </si>
  <si>
    <r>
      <rPr>
        <sz val="10.5"/>
        <color theme="1"/>
        <rFont val="Calibri"/>
        <family val="2"/>
      </rPr>
      <t>BWP</t>
    </r>
  </si>
  <si>
    <r>
      <rPr>
        <sz val="10.5"/>
        <color theme="1"/>
        <rFont val="Calibri"/>
        <family val="2"/>
      </rPr>
      <t>Pula du Botswana</t>
    </r>
  </si>
  <si>
    <t>USD</t>
  </si>
  <si>
    <t>Dollar des États-Unis</t>
  </si>
  <si>
    <r>
      <rPr>
        <sz val="10.5"/>
        <color theme="1"/>
        <rFont val="Calibri"/>
        <family val="2"/>
      </rPr>
      <t>BYR</t>
    </r>
  </si>
  <si>
    <r>
      <rPr>
        <sz val="10.5"/>
        <color theme="1"/>
        <rFont val="Calibri"/>
        <family val="2"/>
      </rPr>
      <t>Rouble de Belarus</t>
    </r>
  </si>
  <si>
    <t>BND</t>
  </si>
  <si>
    <t>Dollar de Brunei</t>
  </si>
  <si>
    <r>
      <rPr>
        <sz val="10.5"/>
        <color theme="1"/>
        <rFont val="Calibri"/>
        <family val="2"/>
      </rPr>
      <t>BZD</t>
    </r>
  </si>
  <si>
    <r>
      <rPr>
        <sz val="10.5"/>
        <color theme="1"/>
        <rFont val="Calibri"/>
        <family val="2"/>
      </rPr>
      <t>Dollar de Belize</t>
    </r>
  </si>
  <si>
    <t>BGN</t>
  </si>
  <si>
    <t>Lev bulgare (ancien)</t>
  </si>
  <si>
    <t>XOF</t>
  </si>
  <si>
    <t>Franc CFA d’Afrique de l’Ouest</t>
  </si>
  <si>
    <t>BIF</t>
  </si>
  <si>
    <t>Franc du Burundi</t>
  </si>
  <si>
    <t>CAD</t>
  </si>
  <si>
    <t>Dollar canadien</t>
  </si>
  <si>
    <t>XAF</t>
  </si>
  <si>
    <t>Franc CFA d’Afrique centrale</t>
  </si>
  <si>
    <r>
      <rPr>
        <sz val="10.5"/>
        <color theme="1"/>
        <rFont val="Calibri"/>
        <family val="2"/>
      </rPr>
      <t>CVE</t>
    </r>
  </si>
  <si>
    <r>
      <rPr>
        <sz val="10.5"/>
        <color theme="1"/>
        <rFont val="Calibri"/>
        <family val="2"/>
      </rPr>
      <t>Escudo cap-verdien</t>
    </r>
  </si>
  <si>
    <t>XAF</t>
  </si>
  <si>
    <t>Franc CFA d’Afrique centrale</t>
  </si>
  <si>
    <t>CLF</t>
  </si>
  <si>
    <t>CNH</t>
  </si>
  <si>
    <t>Yuan renminbi chinois (off-shore)</t>
  </si>
  <si>
    <t>AUD</t>
  </si>
  <si>
    <t>Dollar australien</t>
  </si>
  <si>
    <t>AUD</t>
  </si>
  <si>
    <t>Dollar australien</t>
  </si>
  <si>
    <r>
      <rPr>
        <sz val="10.5"/>
        <color theme="1"/>
        <rFont val="Calibri"/>
        <family val="2"/>
      </rPr>
      <t>DZD</t>
    </r>
  </si>
  <si>
    <r>
      <rPr>
        <sz val="10.5"/>
        <color theme="1"/>
        <rFont val="Calibri"/>
        <family val="2"/>
      </rPr>
      <t>Dinar algérien</t>
    </r>
  </si>
  <si>
    <t>COP</t>
  </si>
  <si>
    <t>Peso colombien</t>
  </si>
  <si>
    <t>CRC</t>
  </si>
  <si>
    <t>Colon costaricain</t>
  </si>
  <si>
    <t>XOF</t>
  </si>
  <si>
    <t>Franc CFA d’Afrique de l’Ouest</t>
  </si>
  <si>
    <r>
      <rPr>
        <sz val="10.5"/>
        <color theme="1"/>
        <rFont val="Calibri"/>
        <family val="2"/>
      </rPr>
      <t>EUR</t>
    </r>
  </si>
  <si>
    <r>
      <rPr>
        <sz val="10.5"/>
        <color theme="1"/>
        <rFont val="Calibri"/>
        <family val="2"/>
      </rPr>
      <t>Euro</t>
    </r>
  </si>
  <si>
    <t>CUC</t>
  </si>
  <si>
    <t>Peso cubain convertible</t>
  </si>
  <si>
    <t>EUR</t>
  </si>
  <si>
    <t>Euro</t>
  </si>
  <si>
    <t>CZK</t>
  </si>
  <si>
    <t>Couronne tchèque</t>
  </si>
  <si>
    <t>CDF</t>
  </si>
  <si>
    <t>Franc congolais</t>
  </si>
  <si>
    <t>DKK</t>
  </si>
  <si>
    <t>Couronne danoise</t>
  </si>
  <si>
    <t>DJF</t>
  </si>
  <si>
    <t>Franc djiboutien</t>
  </si>
  <si>
    <t>XCD</t>
  </si>
  <si>
    <t>Dollar des Caraïbes orientales</t>
  </si>
  <si>
    <t>DOP</t>
  </si>
  <si>
    <t>Peso dominicain</t>
  </si>
  <si>
    <t>USD</t>
  </si>
  <si>
    <t>Dollar des États-Unis</t>
  </si>
  <si>
    <t>EGP</t>
  </si>
  <si>
    <t>Livre égyptienne</t>
  </si>
  <si>
    <t>USD</t>
  </si>
  <si>
    <t>Dollar des États-Unis</t>
  </si>
  <si>
    <t>XAF</t>
  </si>
  <si>
    <t>Franc CFA d’Afrique centrale</t>
  </si>
  <si>
    <t>ERN</t>
  </si>
  <si>
    <t>Nakfa érythréen</t>
  </si>
  <si>
    <r>
      <rPr>
        <sz val="10.5"/>
        <color theme="1"/>
        <rFont val="Calibri"/>
        <family val="2"/>
      </rPr>
      <t>HRK</t>
    </r>
  </si>
  <si>
    <r>
      <rPr>
        <sz val="10.5"/>
        <color theme="1"/>
        <rFont val="Calibri"/>
        <family val="2"/>
      </rPr>
      <t>Kuna croate</t>
    </r>
  </si>
  <si>
    <t>EUR</t>
  </si>
  <si>
    <t>Euro</t>
  </si>
  <si>
    <t>ETB</t>
  </si>
  <si>
    <t>Birr éthiopien</t>
  </si>
  <si>
    <t>FKP</t>
  </si>
  <si>
    <t>Livre des Malouines</t>
  </si>
  <si>
    <t>DKK</t>
  </si>
  <si>
    <t>Couronne danoise</t>
  </si>
  <si>
    <t>FJD</t>
  </si>
  <si>
    <t>Dollar fidjien</t>
  </si>
  <si>
    <t>EUR</t>
  </si>
  <si>
    <t>Euro</t>
  </si>
  <si>
    <t>EUR</t>
  </si>
  <si>
    <t>Euro</t>
  </si>
  <si>
    <t>EUR</t>
  </si>
  <si>
    <t>Euro</t>
  </si>
  <si>
    <t>EUR</t>
  </si>
  <si>
    <t>Euro</t>
  </si>
  <si>
    <t>EUR</t>
  </si>
  <si>
    <t>Euro</t>
  </si>
  <si>
    <t>XAF</t>
  </si>
  <si>
    <t>Franc CFA d’Afrique centrale</t>
  </si>
  <si>
    <t>GMD</t>
  </si>
  <si>
    <t>Dalasi gambien</t>
  </si>
  <si>
    <t>GEL</t>
  </si>
  <si>
    <t>Lari géorgien</t>
  </si>
  <si>
    <t>EUR</t>
  </si>
  <si>
    <t>Euro</t>
  </si>
  <si>
    <t>GHS</t>
  </si>
  <si>
    <t>Cedi ghanéen</t>
  </si>
  <si>
    <r>
      <rPr>
        <sz val="10.5"/>
        <color theme="1"/>
        <rFont val="Calibri"/>
        <family val="2"/>
      </rPr>
      <t>KHR</t>
    </r>
  </si>
  <si>
    <r>
      <rPr>
        <sz val="10.5"/>
        <color theme="1"/>
        <rFont val="Calibri"/>
        <family val="2"/>
      </rPr>
      <t>Riel cambodgien</t>
    </r>
  </si>
  <si>
    <t>GIP</t>
  </si>
  <si>
    <t>Livre de Gibraltar</t>
  </si>
  <si>
    <r>
      <rPr>
        <sz val="10.5"/>
        <color theme="1"/>
        <rFont val="Calibri"/>
        <family val="2"/>
      </rPr>
      <t>KMF</t>
    </r>
  </si>
  <si>
    <r>
      <rPr>
        <sz val="10.5"/>
        <color theme="1"/>
        <rFont val="Calibri"/>
        <family val="2"/>
      </rPr>
      <t>Franc comorien</t>
    </r>
  </si>
  <si>
    <t>EUR</t>
  </si>
  <si>
    <t>Euro</t>
  </si>
  <si>
    <t>DKK</t>
  </si>
  <si>
    <t>Couronne danoise</t>
  </si>
  <si>
    <t>XCD</t>
  </si>
  <si>
    <t>Dollar des Caraïbes orientales</t>
  </si>
  <si>
    <t>EUR</t>
  </si>
  <si>
    <t>Euro</t>
  </si>
  <si>
    <r>
      <rPr>
        <sz val="10.5"/>
        <color theme="1"/>
        <rFont val="Calibri"/>
        <family val="2"/>
      </rPr>
      <t>KYD</t>
    </r>
  </si>
  <si>
    <r>
      <rPr>
        <sz val="10.5"/>
        <color theme="1"/>
        <rFont val="Calibri"/>
        <family val="2"/>
      </rPr>
      <t>Dollar des Îles Caïman</t>
    </r>
  </si>
  <si>
    <t>USD</t>
  </si>
  <si>
    <t>Dollar des États-Unis</t>
  </si>
  <si>
    <t>GTQ</t>
  </si>
  <si>
    <t>Quetzal guatémaltèque</t>
  </si>
  <si>
    <t>GGP</t>
  </si>
  <si>
    <t>Livre</t>
  </si>
  <si>
    <t>GNF</t>
  </si>
  <si>
    <t>Franc guinéen</t>
  </si>
  <si>
    <t>XOF</t>
  </si>
  <si>
    <t>Franc CFA d’Afrique de l’Ouest</t>
  </si>
  <si>
    <t>GYD</t>
  </si>
  <si>
    <t>Dollar guyanais</t>
  </si>
  <si>
    <t>HTG</t>
  </si>
  <si>
    <t>Gourde haïtienne</t>
  </si>
  <si>
    <t>HNL</t>
  </si>
  <si>
    <t>Lempira hondurien</t>
  </si>
  <si>
    <t>HKD</t>
  </si>
  <si>
    <t>Dollar de Hong Kong</t>
  </si>
  <si>
    <t>HUF</t>
  </si>
  <si>
    <t>Forint hongrois</t>
  </si>
  <si>
    <t>ISK</t>
  </si>
  <si>
    <t>Couronne islandaise</t>
  </si>
  <si>
    <t>INR</t>
  </si>
  <si>
    <t>Roupie indienne</t>
  </si>
  <si>
    <t>IDR</t>
  </si>
  <si>
    <t>Roupie indonésienne</t>
  </si>
  <si>
    <t>IRR</t>
  </si>
  <si>
    <t>Rial iranien</t>
  </si>
  <si>
    <t>IQD</t>
  </si>
  <si>
    <t>Dinar irakien</t>
  </si>
  <si>
    <t>EUR</t>
  </si>
  <si>
    <t>Euro</t>
  </si>
  <si>
    <t>IMP</t>
  </si>
  <si>
    <t>Livre de l’Île de Man</t>
  </si>
  <si>
    <t>ILS</t>
  </si>
  <si>
    <t>Nouveau shekel israélien</t>
  </si>
  <si>
    <t>EUR</t>
  </si>
  <si>
    <t>Euro</t>
  </si>
  <si>
    <t>JMD</t>
  </si>
  <si>
    <t>Dollar de la Jamaïque</t>
  </si>
  <si>
    <t>JPY</t>
  </si>
  <si>
    <t>Yen japonais</t>
  </si>
  <si>
    <t>JEP</t>
  </si>
  <si>
    <t>Livre de Jersey</t>
  </si>
  <si>
    <t>JOD</t>
  </si>
  <si>
    <t>Dinar jordanien</t>
  </si>
  <si>
    <t>KZT</t>
  </si>
  <si>
    <t>Tenge kazakh</t>
  </si>
  <si>
    <t>KES</t>
  </si>
  <si>
    <t>Shilling kenyan</t>
  </si>
  <si>
    <t>KPW</t>
  </si>
  <si>
    <t>Won nord-coréen</t>
  </si>
  <si>
    <t>KRW</t>
  </si>
  <si>
    <t>Won sud-coréen</t>
  </si>
  <si>
    <t>EUR</t>
  </si>
  <si>
    <t>Euro</t>
  </si>
  <si>
    <t>KWD</t>
  </si>
  <si>
    <t>KGS</t>
  </si>
  <si>
    <t>Sum kirghize</t>
  </si>
  <si>
    <t>LAK</t>
  </si>
  <si>
    <t>Kip laotien</t>
  </si>
  <si>
    <t>EUR</t>
  </si>
  <si>
    <t>Euro</t>
  </si>
  <si>
    <t>LBP</t>
  </si>
  <si>
    <t>Livre libanaise</t>
  </si>
  <si>
    <t>LSL</t>
  </si>
  <si>
    <t>Loti du Lesotho</t>
  </si>
  <si>
    <t>LRD</t>
  </si>
  <si>
    <t>Dollar du Libéria</t>
  </si>
  <si>
    <t>LYD</t>
  </si>
  <si>
    <t>Dinar libyen</t>
  </si>
  <si>
    <t>CHF</t>
  </si>
  <si>
    <t>Franc suisse</t>
  </si>
  <si>
    <t>EUR</t>
  </si>
  <si>
    <t>Euro</t>
  </si>
  <si>
    <t>EUR</t>
  </si>
  <si>
    <t>Euro</t>
  </si>
  <si>
    <t>MOP</t>
  </si>
  <si>
    <t>Patca de Macao</t>
  </si>
  <si>
    <t>MKD</t>
  </si>
  <si>
    <t>MKD</t>
  </si>
  <si>
    <t>Denar macédonien</t>
  </si>
  <si>
    <t>MGA</t>
  </si>
  <si>
    <t>Ariary malgache</t>
  </si>
  <si>
    <t>MWK</t>
  </si>
  <si>
    <t>Kwacha du Malawi</t>
  </si>
  <si>
    <t>MYR</t>
  </si>
  <si>
    <t>Ringgit malais</t>
  </si>
  <si>
    <t>MVR</t>
  </si>
  <si>
    <t>Rufiyaa des Maldives</t>
  </si>
  <si>
    <t>XOF</t>
  </si>
  <si>
    <t>Franc CFA d’Afrique de l’Ouest</t>
  </si>
  <si>
    <t>EUR</t>
  </si>
  <si>
    <t>Euro</t>
  </si>
  <si>
    <t>USD</t>
  </si>
  <si>
    <t>Dollar des États-Unis</t>
  </si>
  <si>
    <t>EUR</t>
  </si>
  <si>
    <t>Euro</t>
  </si>
  <si>
    <t>MRO</t>
  </si>
  <si>
    <t>Ouguiya mauritanien</t>
  </si>
  <si>
    <t>MUR</t>
  </si>
  <si>
    <t>Roupie mauricienne</t>
  </si>
  <si>
    <t>EUR</t>
  </si>
  <si>
    <t>Euro</t>
  </si>
  <si>
    <r>
      <rPr>
        <sz val="10.5"/>
        <color theme="1"/>
        <rFont val="Calibri"/>
        <family val="2"/>
      </rPr>
      <t>SZL</t>
    </r>
  </si>
  <si>
    <r>
      <rPr>
        <sz val="10.5"/>
        <color theme="1"/>
        <rFont val="Calibri"/>
        <family val="2"/>
      </rPr>
      <t>Lilangeni swazi</t>
    </r>
  </si>
  <si>
    <t>MXN</t>
  </si>
  <si>
    <t>Peso mexicain</t>
  </si>
  <si>
    <t>USD</t>
  </si>
  <si>
    <t>Dollar des États-Unis</t>
  </si>
  <si>
    <t>MDL</t>
  </si>
  <si>
    <t>Leu moldave</t>
  </si>
  <si>
    <t>EUR</t>
  </si>
  <si>
    <t>Euro</t>
  </si>
  <si>
    <t>MNT</t>
  </si>
  <si>
    <t>Tugrik mongole</t>
  </si>
  <si>
    <t>EUR</t>
  </si>
  <si>
    <t>Euro</t>
  </si>
  <si>
    <t>XCD</t>
  </si>
  <si>
    <t>Dollar des Caraïbes orientales</t>
  </si>
  <si>
    <t>MAD</t>
  </si>
  <si>
    <t>Dirham marocain</t>
  </si>
  <si>
    <t>MZN</t>
  </si>
  <si>
    <t>Metical mozambicain</t>
  </si>
  <si>
    <t>MMK</t>
  </si>
  <si>
    <t>Kyat birman</t>
  </si>
  <si>
    <t>NAD</t>
  </si>
  <si>
    <t>Dollar namibien</t>
  </si>
  <si>
    <t>NPR</t>
  </si>
  <si>
    <t>Roupie népalaise</t>
  </si>
  <si>
    <r>
      <rPr>
        <sz val="10.5"/>
        <color theme="1"/>
        <rFont val="Calibri"/>
        <family val="2"/>
      </rPr>
      <t>USD</t>
    </r>
  </si>
  <si>
    <r>
      <rPr>
        <sz val="10.5"/>
        <color theme="1"/>
        <rFont val="Calibri"/>
        <family val="2"/>
      </rPr>
      <t>Dollar des États-Unis</t>
    </r>
  </si>
  <si>
    <t>EUR</t>
  </si>
  <si>
    <t>Euro</t>
  </si>
  <si>
    <r>
      <rPr>
        <sz val="10.5"/>
        <color theme="1"/>
        <rFont val="Calibri"/>
        <family val="2"/>
      </rPr>
      <t>USD</t>
    </r>
  </si>
  <si>
    <t>ANG</t>
  </si>
  <si>
    <t>Florin des Antilles néerlandaises</t>
  </si>
  <si>
    <t>NZD</t>
  </si>
  <si>
    <t>Dollar néo-zélandaise</t>
  </si>
  <si>
    <t>NIO</t>
  </si>
  <si>
    <t xml:space="preserve">Cordoba oro nicaraguayen </t>
  </si>
  <si>
    <t>XOF</t>
  </si>
  <si>
    <t>Franc CFA d’Afrique de l’Ouest</t>
  </si>
  <si>
    <t>NGN</t>
  </si>
  <si>
    <t>Naira  nigérian</t>
  </si>
  <si>
    <r>
      <rPr>
        <sz val="10.5"/>
        <color theme="1"/>
        <rFont val="Calibri"/>
        <family val="2"/>
      </rPr>
      <t>XAF</t>
    </r>
  </si>
  <si>
    <r>
      <rPr>
        <sz val="10.5"/>
        <color theme="1"/>
        <rFont val="Calibri"/>
        <family val="2"/>
      </rPr>
      <t>Franc CFA d’Afrique centrale</t>
    </r>
  </si>
  <si>
    <r>
      <rPr>
        <sz val="10.5"/>
        <color theme="1"/>
        <rFont val="Calibri"/>
        <family val="2"/>
      </rPr>
      <t>XCD</t>
    </r>
  </si>
  <si>
    <r>
      <rPr>
        <sz val="10.5"/>
        <color theme="1"/>
        <rFont val="Calibri"/>
        <family val="2"/>
      </rPr>
      <t>Dollar des Caraïbes orientales</t>
    </r>
  </si>
  <si>
    <t>USD</t>
  </si>
  <si>
    <t>Dollar des États-Unis</t>
  </si>
  <si>
    <r>
      <rPr>
        <sz val="10.5"/>
        <color theme="1"/>
        <rFont val="Calibri"/>
        <family val="2"/>
      </rPr>
      <t>XOF</t>
    </r>
  </si>
  <si>
    <r>
      <rPr>
        <sz val="10.5"/>
        <color theme="1"/>
        <rFont val="Calibri"/>
        <family val="2"/>
      </rPr>
      <t>Franc CFA d’Afrique de l’Ouest</t>
    </r>
  </si>
  <si>
    <t>NOK</t>
  </si>
  <si>
    <t>Couronne norvégienne</t>
  </si>
  <si>
    <t>OMR</t>
  </si>
  <si>
    <t>Rial omani</t>
  </si>
  <si>
    <t>PKR</t>
  </si>
  <si>
    <t>Roupie pakistanaise</t>
  </si>
  <si>
    <t>USD</t>
  </si>
  <si>
    <t>Dollar des États-Unis</t>
  </si>
  <si>
    <t>PAB</t>
  </si>
  <si>
    <t>PGK</t>
  </si>
  <si>
    <t>PYG</t>
  </si>
  <si>
    <t>Guarani paraguayen</t>
  </si>
  <si>
    <t>PEN</t>
  </si>
  <si>
    <t>Sol péruvien</t>
  </si>
  <si>
    <t>PHP</t>
  </si>
  <si>
    <t>Peso philippin</t>
  </si>
  <si>
    <t>PLN</t>
  </si>
  <si>
    <t>Zloty polonais</t>
  </si>
  <si>
    <t>EUR</t>
  </si>
  <si>
    <t>Euro</t>
  </si>
  <si>
    <t>USD</t>
  </si>
  <si>
    <t>Dollar des États-Unis</t>
  </si>
  <si>
    <t>QAR</t>
  </si>
  <si>
    <t>Rial du Qatar</t>
  </si>
  <si>
    <t>XAF</t>
  </si>
  <si>
    <t>Franc CFA d’Afrique centrale</t>
  </si>
  <si>
    <t>EUR</t>
  </si>
  <si>
    <t>Euro</t>
  </si>
  <si>
    <t>RON</t>
  </si>
  <si>
    <t>Leu roumain</t>
  </si>
  <si>
    <t>RUB</t>
  </si>
  <si>
    <t>Rouble russe</t>
  </si>
  <si>
    <t>RWF</t>
  </si>
  <si>
    <t>Franc rwandais</t>
  </si>
  <si>
    <t>SHP</t>
  </si>
  <si>
    <t>Livre de Saint Hélène</t>
  </si>
  <si>
    <t>XCD</t>
  </si>
  <si>
    <t>Dollar des Caraïbes orientales</t>
  </si>
  <si>
    <t>XCD</t>
  </si>
  <si>
    <t>Dollar des Caraïbes orientales</t>
  </si>
  <si>
    <t>EUR</t>
  </si>
  <si>
    <t>Euro</t>
  </si>
  <si>
    <t>XCD</t>
  </si>
  <si>
    <t>Dollar des Caraïbes orientales</t>
  </si>
  <si>
    <t>EUR</t>
  </si>
  <si>
    <t>Euro</t>
  </si>
  <si>
    <t>EUR</t>
  </si>
  <si>
    <t>Euro</t>
  </si>
  <si>
    <t>WST</t>
  </si>
  <si>
    <t>Tala de Samoa</t>
  </si>
  <si>
    <t>EUR</t>
  </si>
  <si>
    <t>Euro</t>
  </si>
  <si>
    <t>STD</t>
  </si>
  <si>
    <t>Dobra de Sao Tomé-et-Principe</t>
  </si>
  <si>
    <t>SAR</t>
  </si>
  <si>
    <t>Rial saoudite</t>
  </si>
  <si>
    <t>XOF</t>
  </si>
  <si>
    <t>Franc CFA d’Afrique de l’Ouest</t>
  </si>
  <si>
    <t>RSD</t>
  </si>
  <si>
    <t>Dinar serbe</t>
  </si>
  <si>
    <t>SCR</t>
  </si>
  <si>
    <t>SLL</t>
  </si>
  <si>
    <t>Leone sierra-léonais</t>
  </si>
  <si>
    <t>SGD</t>
  </si>
  <si>
    <t>Dollar de Singapour</t>
  </si>
  <si>
    <t>EUR</t>
  </si>
  <si>
    <t>Euro</t>
  </si>
  <si>
    <t>EUR</t>
  </si>
  <si>
    <t>Euro</t>
  </si>
  <si>
    <t>SBD</t>
  </si>
  <si>
    <t>Dollar des Îles Salomon</t>
  </si>
  <si>
    <t>SOS</t>
  </si>
  <si>
    <t>Shilling somalien</t>
  </si>
  <si>
    <t>ZAR</t>
  </si>
  <si>
    <t>Rand sud-africain</t>
  </si>
  <si>
    <t>SSP</t>
  </si>
  <si>
    <t>Livre sud-soudanaise</t>
  </si>
  <si>
    <t>EUR</t>
  </si>
  <si>
    <t>Euro</t>
  </si>
  <si>
    <t>LKR</t>
  </si>
  <si>
    <t>Roupie du Sri Lanka</t>
  </si>
  <si>
    <t>SDG</t>
  </si>
  <si>
    <t>Livre soudanaise</t>
  </si>
  <si>
    <t>SRD</t>
  </si>
  <si>
    <t>Dollar du Suriname</t>
  </si>
  <si>
    <t>SEK</t>
  </si>
  <si>
    <t>Couronne suédoise</t>
  </si>
  <si>
    <t>CHF</t>
  </si>
  <si>
    <t>Franc suisse</t>
  </si>
  <si>
    <t>SYP</t>
  </si>
  <si>
    <t>Livre syrienne</t>
  </si>
  <si>
    <t>TWD</t>
  </si>
  <si>
    <t>Nouveau dollar taïwanais</t>
  </si>
  <si>
    <t>TJS</t>
  </si>
  <si>
    <t>Somoni tadjik</t>
  </si>
  <si>
    <t>TZS</t>
  </si>
  <si>
    <t>Shilling tanzanien</t>
  </si>
  <si>
    <t>THB</t>
  </si>
  <si>
    <t>Baht thaïlandais</t>
  </si>
  <si>
    <t>USD</t>
  </si>
  <si>
    <t>Dollar des États-Unis</t>
  </si>
  <si>
    <t>XOF</t>
  </si>
  <si>
    <t>Franc CFA d’Afrique de l’Ouest</t>
  </si>
  <si>
    <t>TOP</t>
  </si>
  <si>
    <t>Pa’anga des Îles Tonga</t>
  </si>
  <si>
    <t>TTD</t>
  </si>
  <si>
    <t>Dollar de Trinité-et-Tobago</t>
  </si>
  <si>
    <t>TND</t>
  </si>
  <si>
    <t>Dinar tunisien</t>
  </si>
  <si>
    <t>TRY</t>
  </si>
  <si>
    <t>Lire turque</t>
  </si>
  <si>
    <t>TMT</t>
  </si>
  <si>
    <t>Nouveau manat turkmène</t>
  </si>
  <si>
    <t>USD</t>
  </si>
  <si>
    <t>Dollar des États-Unis</t>
  </si>
  <si>
    <t>TVD</t>
  </si>
  <si>
    <t>Dollar de Tuvalu</t>
  </si>
  <si>
    <t>UGX</t>
  </si>
  <si>
    <t>Shilling ougandais</t>
  </si>
  <si>
    <t>UAH</t>
  </si>
  <si>
    <t>Hryvnia ukrainien</t>
  </si>
  <si>
    <t>AED</t>
  </si>
  <si>
    <t>Dirham des Émirats arabes unis</t>
  </si>
  <si>
    <t>GBP</t>
  </si>
  <si>
    <t>Livre sterling</t>
  </si>
  <si>
    <t>UYU</t>
  </si>
  <si>
    <t>Peso uruguayen</t>
  </si>
  <si>
    <t>UZS</t>
  </si>
  <si>
    <t>Sum ouzbèque</t>
  </si>
  <si>
    <t>VUV</t>
  </si>
  <si>
    <t>Vatu de Vanuatu</t>
  </si>
  <si>
    <t>VAT</t>
  </si>
  <si>
    <t>EUR</t>
  </si>
  <si>
    <t>Euro</t>
  </si>
  <si>
    <t>VEF</t>
  </si>
  <si>
    <t>VND</t>
  </si>
  <si>
    <t>Dong vietnamien</t>
  </si>
  <si>
    <t>USD</t>
  </si>
  <si>
    <t>Dollar des États-Unis</t>
  </si>
  <si>
    <t>YER</t>
  </si>
  <si>
    <t>Rial yéménite</t>
  </si>
  <si>
    <t>ZMW</t>
  </si>
  <si>
    <t>Kwacha zambien</t>
  </si>
  <si>
    <t>USD</t>
  </si>
  <si>
    <t>Dollar des États-Unis</t>
  </si>
  <si>
    <t xml:space="preserve">Le Secrétariat international peut prodiguer conseils et soutien sur demande. Veuillez le contacter à </t>
  </si>
  <si>
    <t>Vous recevrez des retours immédiats sur un certain nombre des données que vous aurez inscrites, et certaines cellules se rempliront automatiquement.</t>
  </si>
  <si>
    <t>Les cellules en bleu pâle ne servent qu’à indiquer les sources et/ou à inscrire des commentaires</t>
  </si>
  <si>
    <t xml:space="preserve">Pour chaque ligne, veuillez procéder comme suit </t>
  </si>
  <si>
    <t>Les cellules en bleu pâle ne servent qu’à indiquer les sources et/ou inscrire des commentaires</t>
  </si>
  <si>
    <t>Les décisions du Groupe multipartite concernant les seuils de matérialité sont-elles publiquement disponibles ?</t>
  </si>
  <si>
    <t>Si oui, quelle aurait dû être la part des revenus transférés par le gouvernement en vertu de la formule de répartition des revenus ?</t>
  </si>
  <si>
    <t>Si oui, quel est le montant total des dépenses quasi fiscales engagées par les entreprises d’État ?</t>
  </si>
  <si>
    <t>Veuillez fournir une liste de toutes les entités déclarantes, accompagnée de l’information y afférente</t>
  </si>
  <si>
    <t>Nom complet de l’entité</t>
  </si>
  <si>
    <t>Nom complet de l’entreprise</t>
  </si>
  <si>
    <t>Ajouter ci-dessous, à titre de commentaire, toute information supplémentaire qu’il ne serait pas judicieux d’inclure dans le tableau ci-dessus.</t>
  </si>
  <si>
    <t>Balboa panaméen</t>
  </si>
  <si>
    <t>Roupie seychelloise</t>
  </si>
  <si>
    <t>Trinité-et-Tobago</t>
  </si>
  <si>
    <t>Saint Vincent et les Grenadines</t>
  </si>
  <si>
    <t>Îles Féroé</t>
  </si>
  <si>
    <t>Kina de Papouasie-Nouvelle-Guinée</t>
  </si>
  <si>
    <t>Bolivar fuerte vénézuélien</t>
  </si>
  <si>
    <t>Îles Åland</t>
  </si>
  <si>
    <t>Nutum du Bhoutan</t>
  </si>
  <si>
    <t>Darussalam de Brunei</t>
  </si>
  <si>
    <t>Unidad de Fomento chilien</t>
  </si>
  <si>
    <t>Kuna croate</t>
  </si>
  <si>
    <t>Guernesey</t>
  </si>
  <si>
    <t>Dinar koweitien</t>
  </si>
  <si>
    <t>Riyal du Qatar</t>
  </si>
  <si>
    <t>Monténégro</t>
  </si>
  <si>
    <t>Koweït</t>
  </si>
  <si>
    <t>Vue d’ensemble des industries extractives, y compris de toute activité importante de prospection.</t>
  </si>
  <si>
    <t>Amendes, peines et forfaits</t>
  </si>
  <si>
    <t>Amendes, peines et forfaits (143E)</t>
  </si>
  <si>
    <t>Amendes, peines et forfaits(143E)</t>
  </si>
  <si>
    <t>Minier</t>
  </si>
  <si>
    <t>Partie 4 (Recettes de l’État) Elle contient des données exhaustives sur les revenus de l’État par flux de revenu, en utilisant la classification SFP.</t>
  </si>
  <si>
    <t>Total des recettes de l’État provenant du secteur extractif (utilisant la classification SFP)</t>
  </si>
  <si>
    <t>5. Si des paiements sont recensés dans le Rapport ITIE mais ne correspondent pas aux catégories SFP, veuillez les lister dans la case ci-dessous dénommée « Informations supplémentaires ».</t>
  </si>
  <si>
    <t>Cadre SFP pour le rapportage ITIE</t>
  </si>
  <si>
    <t>En quoi consiste le SFP ?</t>
  </si>
  <si>
    <t>Classification SFP</t>
  </si>
  <si>
    <t xml:space="preserve">SFP, sigle pour «Statistiques de Finances Publiques  », est un cadre international pour la classification des flux de revenus afin de les rendre comparables d’un pays et d’une période à l’autre. Voir l’exemple de cadre complet ci-dessous.
Le cadre utilisé ci-dessous a été élaboré par le FMI et le Secrétariat international de l’ITIE.
Les chiffres à droite ont été spécifiquement conçus pour les entreprises du secteur extractif
La lettre E dans la colonne des codes SFP signifie que ce sont les codes utilisés pour les revenus issus des entreprises extractives. Les chiffres situés à gauche de la lettre E sont les codes SFP réguliers. </t>
  </si>
  <si>
    <t>data@eiti.org</t>
  </si>
  <si>
    <t xml:space="preserve">2. Lorsqu’il aura été répondu à certaines questions, de nouvelles indications et questions peuvent s’afficher. Merci de répondre à chacune d’elles jusqu’à ce que la section ait été remplie. </t>
  </si>
  <si>
    <t>Sociétés associées, commencer par l’Opérateur</t>
  </si>
  <si>
    <t>Valeur de production</t>
  </si>
  <si>
    <t>Unité</t>
  </si>
  <si>
    <t>Source du taux de change (URL,…):</t>
  </si>
  <si>
    <t>Nombre d’entités de l’État déclarantes (Entreprises d'Etat incluses si collectant)</t>
  </si>
  <si>
    <t>Nombre d’entreprises déclarantes (Entreprises d'Etat incluses si payeur)</t>
  </si>
  <si>
    <t>Les données ITIE sont-elles systématiquement divulguées par le gouvernement à une adresse unique?</t>
  </si>
  <si>
    <t>Autres secteurs (autres que les secteur en amont)</t>
  </si>
  <si>
    <t>PIB - secteur artisanal et informel</t>
  </si>
  <si>
    <t>Paiement effectué en nature?</t>
  </si>
  <si>
    <t>Volume en nature (si applicable)</t>
  </si>
  <si>
    <t>Unité (si applicable)</t>
  </si>
  <si>
    <t>Matières premières (une matière/ligne)</t>
  </si>
  <si>
    <t>Type d'Agence</t>
  </si>
  <si>
    <t>Tableau 9 - Types d'agences gouvernementales</t>
  </si>
  <si>
    <t>Autre</t>
  </si>
  <si>
    <t>Administration centrale</t>
  </si>
  <si>
    <t>Administration d'Etat fédéré</t>
  </si>
  <si>
    <t>Administration locale</t>
  </si>
  <si>
    <t>Société publique financière et Entreprise d'Etat</t>
  </si>
  <si>
    <t>Référence au(s) rapport(s) financier(s) audité(s) (Ajouter des lignes si plusieurs Entreprises d'Etat)</t>
  </si>
  <si>
    <t>Toute référence à des entreprises d’État (portails ou sites Internet d’entreprise), telle que paraissant dans le Rapport (Ajouter des lignes si plusieurs Entreprises D'Etat)</t>
  </si>
  <si>
    <t>Si oui, quel est le volume reçu?</t>
  </si>
  <si>
    <t>Si oui, combien a été vendu?</t>
  </si>
  <si>
    <t>Rapport financier audité (si indisponible, bilan comptable ou flux de trésorerie…)</t>
  </si>
  <si>
    <t>Le gouvernement divulgue-t-il des informations sur les paiements liés à l'environnement?</t>
  </si>
  <si>
    <t>Si oui, quel est le montant total des paiements obligatoires liés à l'environnement?</t>
  </si>
  <si>
    <t>Si oui, quel est le montant total des paiements volontaires liés à l'environnement?</t>
  </si>
  <si>
    <t>Rempli le :</t>
  </si>
  <si>
    <t>AAAA-MM-JJ</t>
  </si>
  <si>
    <t>Modèle de données résumées pour les divulgations ITIE</t>
  </si>
  <si>
    <r>
      <t xml:space="preserve">« Rendre le Rapport ITIE disponible en format données ouvertes (xlsx ou csv) en ligne et faire connaître sa disponibilité » </t>
    </r>
    <r>
      <rPr>
        <sz val="12"/>
        <color rgb="FF000000"/>
        <rFont val="Franklin Gothic Book"/>
        <family val="2"/>
      </rPr>
      <t xml:space="preserve">
</t>
    </r>
    <r>
      <rPr>
        <i/>
        <sz val="12"/>
        <color rgb="FF000000"/>
        <rFont val="Franklin Gothic Book"/>
        <family val="2"/>
      </rPr>
      <t>- Exigence ITIE 7.1.c</t>
    </r>
  </si>
  <si>
    <t>Comment fonctionne la publication de données ITIE :</t>
  </si>
  <si>
    <t>1. N’utiliser qu’un classeur Excel par exercice fiscal couvert. Si la déclaration porte à la fois sur les hydrocarbures et l’exploitation minière, ces deux secteurs peuvent être inclus dans un seul classeur.</t>
  </si>
  <si>
    <t>2. Remplir le classeur entier - parties 1 à 5</t>
  </si>
  <si>
    <r>
      <t xml:space="preserve">3. Prière de soumettre cette fiche de données en même temps que le Rapport ITIE. L’envoyer au Secrétariat international à : </t>
    </r>
    <r>
      <rPr>
        <u/>
        <sz val="12"/>
        <color rgb="FF0070C0"/>
        <rFont val="Franklin Gothic Book"/>
        <family val="2"/>
      </rPr>
      <t xml:space="preserve">data@eiti.org. </t>
    </r>
  </si>
  <si>
    <r>
      <t xml:space="preserve">4. Les données serviront à alimenter le référentiel mondial de données ITIE, disponible sur le site Internet international de l’ITIE à </t>
    </r>
    <r>
      <rPr>
        <u/>
        <sz val="12"/>
        <color rgb="FF0070C0"/>
        <rFont val="Franklin Gothic Book"/>
        <family val="2"/>
      </rPr>
      <t>https://eiti.org/fr/donnees</t>
    </r>
    <r>
      <rPr>
        <sz val="12"/>
        <rFont val="Franklin Gothic Book"/>
        <family val="2"/>
      </rPr>
      <t>. Le fichier vous sera renvoyé, afin de pouvoir être publié sur les canaux de votre choix.</t>
    </r>
  </si>
  <si>
    <t>Le présent formulaire modèle devra être rempli intégralement et soumis au Secrétariat international de l’ITIE pour chaque exercice fiscal couvert par le rapportage ITIE.</t>
  </si>
  <si>
    <t>Ce classeur comporte cinq parties. Insérer vos données en commençant par la partie 1 et continuer jusqu’à la partie 5</t>
  </si>
  <si>
    <r>
      <rPr>
        <b/>
        <sz val="12"/>
        <rFont val="Franklin Gothic Book"/>
        <family val="2"/>
      </rPr>
      <t xml:space="preserve">Partie 1 (Présentation) : </t>
    </r>
    <r>
      <rPr>
        <sz val="12"/>
        <rFont val="Franklin Gothic Book"/>
        <family val="2"/>
      </rPr>
      <t>Insérer les caractéristiques relatives au pays et aux données.</t>
    </r>
  </si>
  <si>
    <r>
      <rPr>
        <b/>
        <sz val="12"/>
        <rFont val="Franklin Gothic Book"/>
        <family val="2"/>
      </rPr>
      <t xml:space="preserve">Partie 2 (Liste de pointage) : </t>
    </r>
    <r>
      <rPr>
        <sz val="12"/>
        <rFont val="Franklin Gothic Book"/>
        <family val="2"/>
      </rPr>
      <t>Inscrire les données contextuelles et financières agrégées correspondant aux Exigences ITIE 2, 3, 4, 5 et 6.</t>
    </r>
  </si>
  <si>
    <r>
      <rPr>
        <b/>
        <sz val="12"/>
        <rFont val="Franklin Gothic Book"/>
        <family val="2"/>
      </rPr>
      <t xml:space="preserve">Partie 3 (Entités déclarantes) : </t>
    </r>
    <r>
      <rPr>
        <sz val="12"/>
        <rFont val="Franklin Gothic Book"/>
        <family val="2"/>
      </rPr>
      <t xml:space="preserve">Inscrire les entités déclarantes (entités de l’État, entreprises et projets) et l’information afférente. </t>
    </r>
  </si>
  <si>
    <r>
      <rPr>
        <b/>
        <sz val="12"/>
        <rFont val="Franklin Gothic Book"/>
        <family val="2"/>
      </rPr>
      <t xml:space="preserve">Partie 4 (Recettes de l’État) : </t>
    </r>
    <r>
      <rPr>
        <sz val="12"/>
        <rFont val="Franklin Gothic Book"/>
        <family val="2"/>
      </rPr>
      <t>Inscrire des données concernant les recettes de l’État par flux de revenus, en utilisant la classification GFS.</t>
    </r>
  </si>
  <si>
    <r>
      <rPr>
        <b/>
        <sz val="12"/>
        <rFont val="Franklin Gothic Book"/>
        <family val="2"/>
      </rPr>
      <t xml:space="preserve">Partie 5 (Données d’entreprise) : </t>
    </r>
    <r>
      <rPr>
        <sz val="12"/>
        <rFont val="Franklin Gothic Book"/>
        <family val="2"/>
      </rPr>
      <t>Inscrire des données d’entreprise - et celle de niveau projet - par flux de revenus.</t>
    </r>
  </si>
  <si>
    <t>Les cellules en bleu ne servent qu’à indiquer les sources et/ou à inscrire des commentaires</t>
  </si>
  <si>
    <t>Les cellules en blanc n’exigent aucune action</t>
  </si>
  <si>
    <r>
      <rPr>
        <b/>
        <i/>
        <u/>
        <sz val="12"/>
        <color theme="1"/>
        <rFont val="Franklin Gothic Book"/>
        <family val="2"/>
      </rPr>
      <t>Terminologie :</t>
    </r>
    <r>
      <rPr>
        <b/>
        <i/>
        <sz val="12"/>
        <color theme="1"/>
        <rFont val="Franklin Gothic Book"/>
        <family val="2"/>
      </rPr>
      <t xml:space="preserve"> Divulgation</t>
    </r>
  </si>
  <si>
    <r>
      <rPr>
        <b/>
        <i/>
        <u/>
        <sz val="12"/>
        <color theme="1"/>
        <rFont val="Franklin Gothic Book"/>
        <family val="2"/>
      </rPr>
      <t>Terminologie :</t>
    </r>
    <r>
      <rPr>
        <b/>
        <i/>
        <sz val="12"/>
        <color theme="1"/>
        <rFont val="Franklin Gothic Book"/>
        <family val="2"/>
      </rPr>
      <t xml:space="preserve"> Options simples</t>
    </r>
  </si>
  <si>
    <r>
      <rPr>
        <i/>
        <u/>
        <sz val="12"/>
        <color theme="1"/>
        <rFont val="Franklin Gothic Book"/>
        <family val="2"/>
      </rPr>
      <t>Oui, divulgation systématique :</t>
    </r>
    <r>
      <rPr>
        <i/>
        <sz val="12"/>
        <color theme="1"/>
        <rFont val="Franklin Gothic Book"/>
        <family val="2"/>
      </rPr>
      <t xml:space="preserve"> Si les données sont divulguées régulièrement et systématiquement par des entités de l’État et ou des entreprises, et si ces données sont fiables, sélectionner Oui, divulgation systématique</t>
    </r>
  </si>
  <si>
    <r>
      <rPr>
        <i/>
        <u/>
        <sz val="12"/>
        <color theme="1"/>
        <rFont val="Franklin Gothic Book"/>
        <family val="2"/>
      </rPr>
      <t>Oui</t>
    </r>
    <r>
      <rPr>
        <i/>
        <sz val="12"/>
        <color theme="1"/>
        <rFont val="Franklin Gothic Book"/>
        <family val="2"/>
      </rPr>
      <t> : Tous les aspects de la question ont reçu une réponse/ont été couverts.</t>
    </r>
  </si>
  <si>
    <r>
      <rPr>
        <i/>
        <u/>
        <sz val="12"/>
        <color theme="1"/>
        <rFont val="Franklin Gothic Book"/>
        <family val="2"/>
      </rPr>
      <t>Oui, à travers le rapportage ITIE :</t>
    </r>
    <r>
      <rPr>
        <i/>
        <sz val="12"/>
        <color theme="1"/>
        <rFont val="Franklin Gothic Book"/>
        <family val="2"/>
      </rPr>
      <t xml:space="preserve"> Si le Rapport ITIE ou son site couvre certaines lacunes de divulgation relatives aux données du gouvernement ou des entreprises, sélectionner « Oui, dans le Rapport ITIE ».</t>
    </r>
  </si>
  <si>
    <r>
      <t>Partiellement :</t>
    </r>
    <r>
      <rPr>
        <i/>
        <sz val="12"/>
        <color theme="1"/>
        <rFont val="Franklin Gothic Book"/>
        <family val="2"/>
      </rPr>
      <t xml:space="preserve"> Des aspects de la question ont reçu une réponse/ont été couverts.</t>
    </r>
  </si>
  <si>
    <r>
      <rPr>
        <i/>
        <u/>
        <sz val="12"/>
        <color theme="1"/>
        <rFont val="Franklin Gothic Book"/>
        <family val="2"/>
      </rPr>
      <t>Non disponible :</t>
    </r>
    <r>
      <rPr>
        <i/>
        <sz val="12"/>
        <color theme="1"/>
        <rFont val="Franklin Gothic Book"/>
        <family val="2"/>
      </rPr>
      <t xml:space="preserve"> Les données sont applicables au pays, mais il n’y a pas de données ou d’informations disponibles.</t>
    </r>
  </si>
  <si>
    <r>
      <rPr>
        <i/>
        <u/>
        <sz val="12"/>
        <color theme="1"/>
        <rFont val="Franklin Gothic Book"/>
        <family val="2"/>
      </rPr>
      <t>Non :</t>
    </r>
    <r>
      <rPr>
        <i/>
        <sz val="12"/>
        <color theme="1"/>
        <rFont val="Franklin Gothic Book"/>
        <family val="2"/>
      </rPr>
      <t xml:space="preserve"> Aucune information n’est couverte.</t>
    </r>
  </si>
  <si>
    <r>
      <t>Sans objet :</t>
    </r>
    <r>
      <rPr>
        <i/>
        <sz val="12"/>
        <color theme="1"/>
        <rFont val="Franklin Gothic Book"/>
        <family val="2"/>
      </rPr>
      <t xml:space="preserve"> Si une exigence n’est pas pertinente, sélectionner « Sans objet ». Faire référence à toute information à ce sujet, telle que contenue dans le Rapport ITIE ou dans le procès-verbal d’une réunion du Groupe multipartite. </t>
    </r>
  </si>
  <si>
    <r>
      <t xml:space="preserve">Sans objet </t>
    </r>
    <r>
      <rPr>
        <i/>
        <sz val="12"/>
        <color theme="1"/>
        <rFont val="Franklin Gothic Book"/>
        <family val="2"/>
      </rPr>
      <t>: La question n’est pas pertinente pour la rubrique en question. Si une explication est requise, faire référence à toute information démontrant la non-applicabilité.</t>
    </r>
  </si>
  <si>
    <r>
      <t xml:space="preserve">Pour plus d’information sur l’ITIE, visitez notre site Internet  </t>
    </r>
    <r>
      <rPr>
        <b/>
        <u/>
        <sz val="12"/>
        <color rgb="FF0070C0"/>
        <rFont val="Franklin Gothic Book"/>
        <family val="2"/>
      </rPr>
      <t>https://eiti.org/fr</t>
    </r>
  </si>
  <si>
    <r>
      <t xml:space="preserve">Vous voulez en savoir plus sur votre pays ? Vérifiez si votre pays met en œuvre la Norme ITIE en visitant </t>
    </r>
    <r>
      <rPr>
        <b/>
        <u/>
        <sz val="12"/>
        <color rgb="FF0070C0"/>
        <rFont val="Franklin Gothic Book"/>
        <family val="2"/>
      </rPr>
      <t>https://eiti.org/fr/pays</t>
    </r>
  </si>
  <si>
    <r>
      <t xml:space="preserve">Pour la version la plus récente des modèles de données résumées, consultez </t>
    </r>
    <r>
      <rPr>
        <b/>
        <u/>
        <sz val="12"/>
        <color rgb="FF0070C0"/>
        <rFont val="Franklin Gothic Book"/>
        <family val="2"/>
      </rPr>
      <t>https://eiti.org/fr/document/modele-donnees-resumees-itie</t>
    </r>
  </si>
  <si>
    <r>
      <rPr>
        <b/>
        <sz val="12"/>
        <rFont val="Franklin Gothic Book"/>
        <family val="2"/>
      </rPr>
      <t xml:space="preserve">Faites-nous connaître vos réactions ou signalez tout conflit au niveau des données ! Écrivez-nous à </t>
    </r>
    <r>
      <rPr>
        <b/>
        <u/>
        <sz val="12"/>
        <color rgb="FF0070C0"/>
        <rFont val="Franklin Gothic Book"/>
        <family val="2"/>
      </rPr>
      <t>data@eiti.org</t>
    </r>
  </si>
  <si>
    <r>
      <t xml:space="preserve">Site Internet </t>
    </r>
    <r>
      <rPr>
        <b/>
        <sz val="10"/>
        <color rgb="FF0076AF"/>
        <rFont val="Franklin Gothic Book"/>
        <family val="2"/>
      </rPr>
      <t>www.eiti.org</t>
    </r>
    <r>
      <rPr>
        <b/>
        <sz val="10"/>
        <color theme="1"/>
        <rFont val="Franklin Gothic Book"/>
        <family val="2"/>
      </rPr>
      <t xml:space="preserve"> Courriel </t>
    </r>
    <r>
      <rPr>
        <b/>
        <sz val="10"/>
        <color rgb="FF0076AF"/>
        <rFont val="Franklin Gothic Book"/>
        <family val="2"/>
      </rPr>
      <t>secretariat@eiti.org</t>
    </r>
    <r>
      <rPr>
        <b/>
        <sz val="10"/>
        <color theme="1"/>
        <rFont val="Franklin Gothic Book"/>
        <family val="2"/>
      </rPr>
      <t xml:space="preserve"> Téléphone </t>
    </r>
    <r>
      <rPr>
        <b/>
        <sz val="10"/>
        <color rgb="FF0076AF"/>
        <rFont val="Franklin Gothic Book"/>
        <family val="2"/>
      </rPr>
      <t>+47 22 20 08 00</t>
    </r>
    <r>
      <rPr>
        <b/>
        <sz val="10"/>
        <color theme="1"/>
        <rFont val="Franklin Gothic Book"/>
        <family val="2"/>
      </rPr>
      <t xml:space="preserve"> Télécopieur </t>
    </r>
    <r>
      <rPr>
        <b/>
        <sz val="10"/>
        <color rgb="FF0076AF"/>
        <rFont val="Franklin Gothic Book"/>
        <family val="2"/>
      </rPr>
      <t>+47 22 83 08 02</t>
    </r>
  </si>
  <si>
    <t>Pays ou région</t>
  </si>
  <si>
    <t>Exercice fiscal couvert par ce fichier de données</t>
  </si>
  <si>
    <t>Source de données</t>
  </si>
  <si>
    <t>Couverture/périmètre des données</t>
  </si>
  <si>
    <t>Coordonnées de contact : soumission de données</t>
  </si>
  <si>
    <t>Modèle de données résumées</t>
  </si>
  <si>
    <t>Comment remplir cette feuille :</t>
  </si>
  <si>
    <t xml:space="preserve">Partie 1 - Présentation </t>
  </si>
  <si>
    <t>Description</t>
  </si>
  <si>
    <t>Inscrire les données dans cette colonne</t>
  </si>
  <si>
    <t>Source/Commentaires</t>
  </si>
  <si>
    <t>Nom du pays ou de la région</t>
  </si>
  <si>
    <t>Code ISO de la devise</t>
  </si>
  <si>
    <t>Nom de la monnaie nationale</t>
  </si>
  <si>
    <t>Monnaie nationale selon ISO-4217</t>
  </si>
  <si>
    <t>Date de début</t>
  </si>
  <si>
    <t>Date de fin</t>
  </si>
  <si>
    <t>Un Rapport ITIE a-t-il été préparé par un Administrateur indépendant ?</t>
  </si>
  <si>
    <t>Quel est le nom de l’entreprise ?</t>
  </si>
  <si>
    <t>Date à laquelle le Rapport ITIE a été rendu public</t>
  </si>
  <si>
    <t>URL, Rapport ITIE</t>
  </si>
  <si>
    <t>Date de publication des données ITIE</t>
  </si>
  <si>
    <t>Lien vers le site Internet (URL) de données ITIE</t>
  </si>
  <si>
    <t>Existe-t-il d’autres fichiers de caractère pertinent ?</t>
  </si>
  <si>
    <t>Date à laquelle l’autre fichier a été rendu public</t>
  </si>
  <si>
    <t>URL</t>
  </si>
  <si>
    <t>Le gouvernement applique-t-il une politique de données ouvertes ?</t>
  </si>
  <si>
    <t>Portail/fichiers de données ouvertes</t>
  </si>
  <si>
    <t>Couverture sectorielle</t>
  </si>
  <si>
    <t>Mines (y compris carrières)</t>
  </si>
  <si>
    <t>Si oui, préciser le nom (insérer de nouvelles lignes si multiples)</t>
  </si>
  <si>
    <t xml:space="preserve">Taux de change utilisé : 1 USD = </t>
  </si>
  <si>
    <t>... par flux de revenus</t>
  </si>
  <si>
    <t>... par entité de l’État</t>
  </si>
  <si>
    <t>... par entreprise</t>
  </si>
  <si>
    <t>... par projet</t>
  </si>
  <si>
    <t>Vue d’ensemble /exigence relative aux données</t>
  </si>
  <si>
    <t>Divulgation systématique</t>
  </si>
  <si>
    <t>Calcul à l’aide de la liste de vérification</t>
  </si>
  <si>
    <t>À travers le rapportage ITIE</t>
  </si>
  <si>
    <t>Information non disponible</t>
  </si>
  <si>
    <t>Nom et coordonnées de contact de la personne soumettant ce fichier</t>
  </si>
  <si>
    <t>Name</t>
  </si>
  <si>
    <t>Organisation</t>
  </si>
  <si>
    <t>Adresse électronique</t>
  </si>
  <si>
    <r>
      <rPr>
        <b/>
        <sz val="12"/>
        <color rgb="FF000000"/>
        <rFont val="Franklin Gothic Book"/>
        <family val="2"/>
      </rPr>
      <t>Partie 1 - (Présentation)</t>
    </r>
    <r>
      <rPr>
        <sz val="12"/>
        <color rgb="FF000000"/>
        <rFont val="Franklin Gothic Book"/>
        <family val="2"/>
      </rPr>
      <t xml:space="preserve"> Elle couvre les caractéristiques du pays et des données</t>
    </r>
  </si>
  <si>
    <r>
      <t xml:space="preserve">1. Commençant par en haut, </t>
    </r>
    <r>
      <rPr>
        <b/>
        <i/>
        <sz val="12"/>
        <rFont val="Franklin Gothic Book"/>
        <family val="2"/>
      </rPr>
      <t xml:space="preserve">sélectionner votre réponse dans la colonne grise. </t>
    </r>
    <r>
      <rPr>
        <i/>
        <sz val="12"/>
        <rFont val="Franklin Gothic Book"/>
        <family val="2"/>
      </rPr>
      <t xml:space="preserve">Des indications s’affichent dans les cadres jaunes dès que la cellule a été sélectionnée. </t>
    </r>
  </si>
  <si>
    <r>
      <t xml:space="preserve">3. Inclure au besoin toute information supplémentaire ou tout commentaire dans la colonne </t>
    </r>
    <r>
      <rPr>
        <b/>
        <i/>
        <sz val="12"/>
        <color theme="1"/>
        <rFont val="Franklin Gothic Book"/>
        <family val="2"/>
      </rPr>
      <t>Source/Commentaires</t>
    </r>
    <r>
      <rPr>
        <i/>
        <sz val="12"/>
        <color theme="1"/>
        <rFont val="Franklin Gothic Book"/>
        <family val="2"/>
      </rPr>
      <t>.</t>
    </r>
  </si>
  <si>
    <r>
      <rPr>
        <i/>
        <sz val="12"/>
        <rFont val="Franklin Gothic Book"/>
        <family val="2"/>
      </rPr>
      <t xml:space="preserve">Si vous avez des questions, veuillez contacter </t>
    </r>
    <r>
      <rPr>
        <b/>
        <i/>
        <u/>
        <sz val="12"/>
        <color theme="10"/>
        <rFont val="Franklin Gothic Book"/>
        <family val="2"/>
      </rPr>
      <t>data@eiti.org</t>
    </r>
  </si>
  <si>
    <r>
      <rPr>
        <i/>
        <sz val="12"/>
        <rFont val="Franklin Gothic Book"/>
        <family val="2"/>
      </rPr>
      <t>Devise de déclaration (</t>
    </r>
    <r>
      <rPr>
        <i/>
        <sz val="12"/>
        <color rgb="FF0070C0"/>
        <rFont val="Franklin Gothic Book"/>
        <family val="2"/>
      </rPr>
      <t>codes de devise ISO-4217</t>
    </r>
    <r>
      <rPr>
        <i/>
        <sz val="12"/>
        <rFont val="Franklin Gothic Book"/>
        <family val="2"/>
      </rPr>
      <t>)</t>
    </r>
  </si>
  <si>
    <r>
      <t xml:space="preserve">Exigence ITIE 4.7: </t>
    </r>
    <r>
      <rPr>
        <sz val="12"/>
        <rFont val="Franklin Gothic Book"/>
        <family val="2"/>
      </rPr>
      <t>Désagrégation</t>
    </r>
  </si>
  <si>
    <r>
      <rPr>
        <b/>
        <sz val="10.5"/>
        <rFont val="Franklin Gothic Book"/>
        <family val="2"/>
      </rPr>
      <t xml:space="preserve">Site Internet </t>
    </r>
    <r>
      <rPr>
        <b/>
        <sz val="10"/>
        <color rgb="FF0076AF"/>
        <rFont val="Franklin Gothic Book"/>
        <family val="2"/>
      </rPr>
      <t>www.eiti.org</t>
    </r>
    <r>
      <rPr>
        <b/>
        <sz val="10"/>
        <color theme="1"/>
        <rFont val="Franklin Gothic Book"/>
        <family val="2"/>
      </rPr>
      <t xml:space="preserve"> Courriel </t>
    </r>
    <r>
      <rPr>
        <b/>
        <sz val="10"/>
        <color rgb="FF0076AF"/>
        <rFont val="Franklin Gothic Book"/>
        <family val="2"/>
      </rPr>
      <t>secretariat@eiti.org</t>
    </r>
    <r>
      <rPr>
        <b/>
        <sz val="10"/>
        <color theme="1"/>
        <rFont val="Franklin Gothic Book"/>
        <family val="2"/>
      </rPr>
      <t xml:space="preserve"> Téléphone </t>
    </r>
    <r>
      <rPr>
        <b/>
        <sz val="10"/>
        <color rgb="FF0076AF"/>
        <rFont val="Franklin Gothic Book"/>
        <family val="2"/>
      </rPr>
      <t>+47 22 20 08 00</t>
    </r>
    <r>
      <rPr>
        <b/>
        <sz val="10"/>
        <color theme="1"/>
        <rFont val="Franklin Gothic Book"/>
        <family val="2"/>
      </rPr>
      <t xml:space="preserve"> Télécopieur </t>
    </r>
    <r>
      <rPr>
        <b/>
        <sz val="10"/>
        <color rgb="FF0076AF"/>
        <rFont val="Franklin Gothic Book"/>
        <family val="2"/>
      </rPr>
      <t>+47 22 83 08 02</t>
    </r>
  </si>
  <si>
    <r>
      <rPr>
        <b/>
        <sz val="12"/>
        <color rgb="FF000000"/>
        <rFont val="Franklin Gothic Book"/>
        <family val="2"/>
      </rPr>
      <t>Partie 2 (liste de vérification)</t>
    </r>
    <r>
      <rPr>
        <sz val="12"/>
        <color rgb="FF000000"/>
        <rFont val="Franklin Gothic Book"/>
        <family val="2"/>
      </rPr>
      <t xml:space="preserve"> Elle couvre l’information contextuelle et financière agrégée prévue par les Exigences ITIE 2,3,4,5 et 6.</t>
    </r>
  </si>
  <si>
    <r>
      <t>1. Commençant par le haut, répondez aux questions de la première colonne (</t>
    </r>
    <r>
      <rPr>
        <b/>
        <i/>
        <sz val="12"/>
        <color theme="1"/>
        <rFont val="Franklin Gothic Book"/>
        <family val="2"/>
      </rPr>
      <t>Inclusion</t>
    </r>
    <r>
      <rPr>
        <i/>
        <sz val="12"/>
        <color theme="1"/>
        <rFont val="Franklin Gothic Book"/>
        <family val="2"/>
      </rPr>
      <t>). Des indications vous sont données dans les cadres jaunes une fois que la cellule est mise en évidence. Cliquez sur les cellules relatives à chaque Exigence ITIE pour faire apparaître le libellé de la Norme ITIE.</t>
    </r>
  </si>
  <si>
    <t>2. D’autres orientations apparaissent lorsque vous remplissez les cellules. Remplissez-les comme indiqué, complétant chaque colonne de chaque ligne avant de remplir la ligne suivante.</t>
  </si>
  <si>
    <r>
      <t xml:space="preserve">Par exemple, en sélectionnant « Oui, dans le Rapport ITIE », le texte « Veuillez inclure la section du Rapport ITIE » dans la case </t>
    </r>
    <r>
      <rPr>
        <b/>
        <i/>
        <sz val="12"/>
        <color theme="1"/>
        <rFont val="Franklin Gothic Book"/>
        <family val="2"/>
      </rPr>
      <t xml:space="preserve">Source/unités </t>
    </r>
    <r>
      <rPr>
        <i/>
        <sz val="12"/>
        <color theme="1"/>
        <rFont val="Franklin Gothic Book"/>
        <family val="2"/>
      </rPr>
      <t>apparaît.</t>
    </r>
  </si>
  <si>
    <r>
      <t xml:space="preserve">3. Insérez au besoin toute information supplémentaire ou tout commentaire dans la colonne </t>
    </r>
    <r>
      <rPr>
        <b/>
        <i/>
        <sz val="12"/>
        <color theme="1"/>
        <rFont val="Franklin Gothic Book"/>
        <family val="2"/>
      </rPr>
      <t>Commentaires/Notes</t>
    </r>
    <r>
      <rPr>
        <i/>
        <sz val="12"/>
        <color theme="1"/>
        <rFont val="Franklin Gothic Book"/>
        <family val="2"/>
      </rPr>
      <t>.</t>
    </r>
  </si>
  <si>
    <r>
      <rPr>
        <sz val="12"/>
        <rFont val="Franklin Gothic Book"/>
        <family val="2"/>
      </rPr>
      <t xml:space="preserve">Si vous avez des questions, veuillez contacter </t>
    </r>
    <r>
      <rPr>
        <b/>
        <u/>
        <sz val="12"/>
        <color theme="10"/>
        <rFont val="Franklin Gothic Book"/>
        <family val="2"/>
      </rPr>
      <t>data@eiti.org</t>
    </r>
  </si>
  <si>
    <t xml:space="preserve">Ignorez les cellules en blanc, car elles n’exigent aucune action </t>
  </si>
  <si>
    <t>Partie 2 - Liste de pointage</t>
  </si>
  <si>
    <r>
      <t xml:space="preserve">Veuillez répondre à </t>
    </r>
    <r>
      <rPr>
        <i/>
        <u/>
        <sz val="12"/>
        <color rgb="FF000000"/>
        <rFont val="Franklin Gothic Book"/>
        <family val="2"/>
      </rPr>
      <t>toutes les questions posées ci-dessous</t>
    </r>
    <r>
      <rPr>
        <i/>
        <sz val="12"/>
        <color rgb="FF000000"/>
        <rFont val="Franklin Gothic Book"/>
        <family val="2"/>
      </rPr>
      <t xml:space="preserve">. </t>
    </r>
  </si>
  <si>
    <t>Exigence</t>
  </si>
  <si>
    <t>Inclusion</t>
  </si>
  <si>
    <t>Source/unités</t>
  </si>
  <si>
    <t>Commentaires/Notes</t>
  </si>
  <si>
    <r>
      <t xml:space="preserve">Exigence ITIE 2.1 : </t>
    </r>
    <r>
      <rPr>
        <b/>
        <sz val="10.5"/>
        <rFont val="Franklin Gothic Book"/>
        <family val="2"/>
      </rPr>
      <t xml:space="preserve">Cadre légal et régime fiscal </t>
    </r>
  </si>
  <si>
    <t>Le gouvernement publie-t-il des informations concernant</t>
  </si>
  <si>
    <t>Les lois et réglementations ?</t>
  </si>
  <si>
    <t>Vue d’ensemble des rôles des agences gouvernementales ?</t>
  </si>
  <si>
    <t>Régime fiscal ?</t>
  </si>
  <si>
    <r>
      <t xml:space="preserve">Exigence ITIE 2.2: </t>
    </r>
    <r>
      <rPr>
        <b/>
        <sz val="10.5"/>
        <rFont val="Franklin Gothic Book"/>
        <family val="2"/>
      </rPr>
      <t>Octroi des contrats et licences</t>
    </r>
  </si>
  <si>
    <t>le processus d’octroi des licences ?</t>
  </si>
  <si>
    <t>et les critères techniques et financiers utilisés ?</t>
  </si>
  <si>
    <t>le(s) processus de transfert de licences ?</t>
  </si>
  <si>
    <t>processus d’appel d’offres :</t>
  </si>
  <si>
    <t>Nombre d’octrois et de transferts pour l’exercice couvert</t>
  </si>
  <si>
    <r>
      <t xml:space="preserve">Exigence ITIE 2.3: </t>
    </r>
    <r>
      <rPr>
        <b/>
        <sz val="10.5"/>
        <rFont val="Franklin Gothic Book"/>
        <family val="2"/>
      </rPr>
      <t>Registre des licences</t>
    </r>
  </si>
  <si>
    <t>Registres des licences pour le secteur minier</t>
  </si>
  <si>
    <t>Registre des licences pour le secteur pétrolier</t>
  </si>
  <si>
    <t>Registre des licences pour tout autre secteur - ajouter des lignes au besoin</t>
  </si>
  <si>
    <r>
      <t xml:space="preserve">Exigence ITIE 2.4: </t>
    </r>
    <r>
      <rPr>
        <b/>
        <sz val="10.5"/>
        <rFont val="Franklin Gothic Book"/>
        <family val="2"/>
      </rPr>
      <t>Divulgation des contrats</t>
    </r>
  </si>
  <si>
    <t>Politique sur la divulgation des contrats</t>
  </si>
  <si>
    <t>Les contrats sont-ils divulgués ?</t>
  </si>
  <si>
    <t>Registre des contrats pour le secteur minier</t>
  </si>
  <si>
    <t>Registre des contrats pour le secteur pétrolier</t>
  </si>
  <si>
    <t>Registre des contrats pour tout autre secteur - ajouter des ligne s’il y en a plusieurs</t>
  </si>
  <si>
    <r>
      <t xml:space="preserve">Exigence ITIE 2.5: </t>
    </r>
    <r>
      <rPr>
        <b/>
        <sz val="10.5"/>
        <rFont val="Franklin Gothic Book"/>
        <family val="2"/>
      </rPr>
      <t>Propriété réelle</t>
    </r>
  </si>
  <si>
    <t>Politique du gouvernement concernant la propriété réelle</t>
  </si>
  <si>
    <t>Des données de propriété réelle sont-elles divulguées ?</t>
  </si>
  <si>
    <t>Registre de la propriété réelle</t>
  </si>
  <si>
    <r>
      <t xml:space="preserve">Exigence ITIE 2.6 : </t>
    </r>
    <r>
      <rPr>
        <b/>
        <sz val="10.5"/>
        <rFont val="Franklin Gothic Book"/>
        <family val="2"/>
      </rPr>
      <t>Participation de l’État</t>
    </r>
  </si>
  <si>
    <t>Le gouvernement rend-il compte de sa participation dans le secteur extractif ?</t>
  </si>
  <si>
    <r>
      <t xml:space="preserve">Exigence ITIE 3.1: </t>
    </r>
    <r>
      <rPr>
        <b/>
        <sz val="10.5"/>
        <rFont val="Franklin Gothic Book"/>
        <family val="2"/>
      </rPr>
      <t>Prospection</t>
    </r>
  </si>
  <si>
    <r>
      <t xml:space="preserve">Exigence ITIE 3.2: </t>
    </r>
    <r>
      <rPr>
        <b/>
        <sz val="10.5"/>
        <rFont val="Franklin Gothic Book"/>
        <family val="2"/>
      </rPr>
      <t>Production</t>
    </r>
  </si>
  <si>
    <t>Divulgation des volumes de production</t>
  </si>
  <si>
    <t>Divulgation des valeurs de production</t>
  </si>
  <si>
    <r>
      <t xml:space="preserve">Exigences ITIE 3.3 : </t>
    </r>
    <r>
      <rPr>
        <b/>
        <sz val="10.5"/>
        <rFont val="Franklin Gothic Book"/>
        <family val="2"/>
      </rPr>
      <t>Exportations</t>
    </r>
  </si>
  <si>
    <t>Divulgation des volumes d’exportation</t>
  </si>
  <si>
    <t>Divulgation des valeurs d’exportation</t>
  </si>
  <si>
    <r>
      <t xml:space="preserve">Exigence ITIE 4.1 : </t>
    </r>
    <r>
      <rPr>
        <b/>
        <sz val="10.5"/>
        <rFont val="Franklin Gothic Book"/>
        <family val="2"/>
      </rPr>
      <t>Exhaustivité</t>
    </r>
  </si>
  <si>
    <t>Le gouvernement divulgue-t-il entièrement les revenus extractifs par flux de revenus ?</t>
  </si>
  <si>
    <r>
      <t xml:space="preserve">Exigence ITIE 4.2: </t>
    </r>
    <r>
      <rPr>
        <b/>
        <sz val="10.5"/>
        <rFont val="Franklin Gothic Book"/>
        <family val="2"/>
      </rPr>
      <t>Revenus en nature</t>
    </r>
  </si>
  <si>
    <t>Le gouvernement divulgue-t-il des données sur les revenus en nature ?</t>
  </si>
  <si>
    <r>
      <t xml:space="preserve">Exigence ITIE 4.3 : </t>
    </r>
    <r>
      <rPr>
        <b/>
        <sz val="10.5"/>
        <rFont val="Franklin Gothic Book"/>
        <family val="2"/>
      </rPr>
      <t xml:space="preserve">Accords de troc </t>
    </r>
  </si>
  <si>
    <t>Le gouvernement divulgue-t-il des informations concernant les accords de troc et de fourniture d’infrastructures ?</t>
  </si>
  <si>
    <t>Si oui, quel est le montant total des revenus perçus à partir des accords de troc et de fourniture d’infrastructures ?</t>
  </si>
  <si>
    <r>
      <t xml:space="preserve">Exigence ITIE 4.4: </t>
    </r>
    <r>
      <rPr>
        <b/>
        <sz val="10.5"/>
        <rFont val="Franklin Gothic Book"/>
        <family val="2"/>
      </rPr>
      <t>Revenus provenant du transport</t>
    </r>
  </si>
  <si>
    <t>Le gouvernement divulgue-t-il des informations sur les revenus provenant du transport ?</t>
  </si>
  <si>
    <t>Si oui, quel est le montant total des revenus perçus à partir du transport de matières premières ?</t>
  </si>
  <si>
    <r>
      <t xml:space="preserve">Exigence ITIE 4.5 : </t>
    </r>
    <r>
      <rPr>
        <b/>
        <sz val="10.5"/>
        <rFont val="Franklin Gothic Book"/>
        <family val="2"/>
      </rPr>
      <t xml:space="preserve">Transactions liées aux entreprises d’État </t>
    </r>
  </si>
  <si>
    <t>Le gouvernement divulgue-t-il des informations sur les transactions des entreprises d’État ?</t>
  </si>
  <si>
    <t>Si oui, quel est le montant total des revenus perçus par les entreprises d’État ?</t>
  </si>
  <si>
    <r>
      <t xml:space="preserve">Exigence ITIE 4.6: </t>
    </r>
    <r>
      <rPr>
        <b/>
        <sz val="10.5"/>
        <rFont val="Franklin Gothic Book"/>
        <family val="2"/>
      </rPr>
      <t xml:space="preserve">Paiements directs infranationaux </t>
    </r>
  </si>
  <si>
    <t>Si oui, quel est le montant total des revenus infranationaux perçus ?</t>
  </si>
  <si>
    <r>
      <t xml:space="preserve">Exigence ITIE 4.8 : </t>
    </r>
    <r>
      <rPr>
        <b/>
        <sz val="10.5"/>
        <rFont val="Franklin Gothic Book"/>
        <family val="2"/>
      </rPr>
      <t>Ponctualité des données</t>
    </r>
  </si>
  <si>
    <t>Ponctualité des données (nombre d’années entre la fin de l’exercice fiscal et la publication)</t>
  </si>
  <si>
    <r>
      <t xml:space="preserve">Exigence ITIE 4.9: </t>
    </r>
    <r>
      <rPr>
        <b/>
        <sz val="10.5"/>
        <rFont val="Franklin Gothic Book"/>
        <family val="2"/>
      </rPr>
      <t>Qualité des données</t>
    </r>
  </si>
  <si>
    <t>Le gouvernement divulgue-t-il régulièrement des données financières aux termes de l’Exigence 4.1 (divulgation complète des flux de revenus intéressant à la fois le gouvernement et les entreprises) de la Norme ITIE ?</t>
  </si>
  <si>
    <t>Les données financières sont-elles soumises à un audit crédible et indépendant, qui applique les normes internationales ?</t>
  </si>
  <si>
    <t>Les agences gouvernementales font-elles l’objet d’audits crédibles et indépendants ?</t>
  </si>
  <si>
    <t>Base de données des audits d’entités de l’État</t>
  </si>
  <si>
    <t>Les entreprises sont-elles soumises à des audits crédibles et indépendants ?</t>
  </si>
  <si>
    <t>Base de données des audits d’entreprise</t>
  </si>
  <si>
    <r>
      <t xml:space="preserve">Exigence 5.1 : </t>
    </r>
    <r>
      <rPr>
        <b/>
        <sz val="10.5"/>
        <rFont val="Franklin Gothic Book"/>
        <family val="2"/>
      </rPr>
      <t>Répartition des revenus provenant des industries extractives</t>
    </r>
  </si>
  <si>
    <t>Le gouvernement précise-t-il si l’ensemble des revenus extractifs sont inscrits dans le budget national (c’est-à-dire, inscrits dans le compte consolidé/compte unique du trésor de l’État ?)</t>
  </si>
  <si>
    <t>Le gouvernement divulgue-t-il la part des revenus extractifs qui ne sont pas inscrits dans le budget de l’État ?</t>
  </si>
  <si>
    <r>
      <t xml:space="preserve">Exigence ITIE 5.2 : </t>
    </r>
    <r>
      <rPr>
        <b/>
        <sz val="10.5"/>
        <rFont val="Franklin Gothic Book"/>
        <family val="2"/>
      </rPr>
      <t>Transferts infranationaux</t>
    </r>
  </si>
  <si>
    <t>Le gouvernement divulgue-t-il des informations sur les transferts infranationaux ?</t>
  </si>
  <si>
    <t>Si oui, quel fut le montant des revenus effectivement transférés ?</t>
  </si>
  <si>
    <r>
      <t xml:space="preserve">Exigence ITIE 5.3 : </t>
    </r>
    <r>
      <rPr>
        <b/>
        <sz val="10.5"/>
        <rFont val="Franklin Gothic Book"/>
        <family val="2"/>
      </rPr>
      <t xml:space="preserve">Gestion des revenus et dépenses publiques </t>
    </r>
  </si>
  <si>
    <t>Le gouvernement divulgue-t-il l’affectation éventuelle de certains revenus extractifs à des usages, programmes ou zones géographiques particuliers ?</t>
  </si>
  <si>
    <t>Le gouvernement donne-t-il une description des processus budgétaire et d’audit du pays ?</t>
  </si>
  <si>
    <r>
      <t xml:space="preserve">Le gouvernement divulgue-t-il des informations publiquement disponibles relatives aux budgets et </t>
    </r>
    <r>
      <rPr>
        <sz val="10.5"/>
        <rFont val="Franklin Gothic Book"/>
        <family val="2"/>
      </rPr>
      <t xml:space="preserve">
</t>
    </r>
    <r>
      <rPr>
        <i/>
        <sz val="10.5"/>
        <rFont val="Franklin Gothic Book"/>
        <family val="2"/>
      </rPr>
      <t>aux dépenses ? - ajouter des lignes en cas de divulgations multiples</t>
    </r>
  </si>
  <si>
    <r>
      <t xml:space="preserve">Exigence ITIE 6.1: </t>
    </r>
    <r>
      <rPr>
        <b/>
        <sz val="10.5"/>
        <rFont val="Franklin Gothic Book"/>
        <family val="2"/>
      </rPr>
      <t>Dépenses sociales et environnementales</t>
    </r>
  </si>
  <si>
    <t>Le gouvernement divulgue-t-il des informations sur les dépenses sociales ?</t>
  </si>
  <si>
    <t>Si oui, quel est le montant total des dépenses sociales obligatoires reçues ?</t>
  </si>
  <si>
    <t>Si oui, quel est le montant total des dépenses sociales volontaires reçues ?</t>
  </si>
  <si>
    <t>Les entreprises divulguent-elles des informations sur leurs dépenses sociales ?</t>
  </si>
  <si>
    <t>Si oui, quel est le montant total des dépenses sociales obligatoires engagées ?</t>
  </si>
  <si>
    <t>Si oui, quel est le montant total des dépenses sociales volontaires engagées ?</t>
  </si>
  <si>
    <r>
      <t xml:space="preserve">Exigence ITIE 6.2: </t>
    </r>
    <r>
      <rPr>
        <b/>
        <sz val="10.5"/>
        <rFont val="Franklin Gothic Book"/>
        <family val="2"/>
      </rPr>
      <t>Dépenses quasi-fiscales </t>
    </r>
  </si>
  <si>
    <t>Le gouvernement ou les entreprises d’État divulguent-ils des informations sur les dépenses quasi-fiscales ?</t>
  </si>
  <si>
    <r>
      <t xml:space="preserve">Exigence ITIE 6.3: </t>
    </r>
    <r>
      <rPr>
        <b/>
        <sz val="10.5"/>
        <rFont val="Franklin Gothic Book"/>
        <family val="2"/>
      </rPr>
      <t xml:space="preserve">Contribution économique </t>
    </r>
  </si>
  <si>
    <t>Le gouvernement divulgue-t-il des informations sur la contribution économique du secteur extractif ?</t>
  </si>
  <si>
    <r>
      <rPr>
        <i/>
        <sz val="10.5"/>
        <rFont val="Franklin Gothic Book"/>
        <family val="2"/>
      </rPr>
      <t xml:space="preserve">PIB - industries extractives selon le </t>
    </r>
    <r>
      <rPr>
        <i/>
        <u/>
        <sz val="10.5"/>
        <color rgb="FF0076AF"/>
        <rFont val="Franklin Gothic Book"/>
        <family val="2"/>
      </rPr>
      <t>SCN 2008</t>
    </r>
    <r>
      <rPr>
        <i/>
        <sz val="10.5"/>
        <rFont val="Franklin Gothic Book"/>
        <family val="2"/>
      </rPr>
      <t xml:space="preserve"> (valeur ajoutée brute)</t>
    </r>
  </si>
  <si>
    <t>PIB - tous secteurs</t>
  </si>
  <si>
    <t>Revenus du gouvernement - industries extractives</t>
  </si>
  <si>
    <t>Revenus du gouvernement - tous secteurs</t>
  </si>
  <si>
    <t>Exportations - industries extractives</t>
  </si>
  <si>
    <t>Exportations - tous secteurs</t>
  </si>
  <si>
    <t>Emploi - tous secteurs</t>
  </si>
  <si>
    <t>Investissements - secteur extractif</t>
  </si>
  <si>
    <t>Investissements - tous secteurs</t>
  </si>
  <si>
    <r>
      <rPr>
        <b/>
        <sz val="12"/>
        <color rgb="FF000000"/>
        <rFont val="Franklin Gothic Book"/>
        <family val="2"/>
      </rPr>
      <t>Partie 3 (Entités déclarantes)</t>
    </r>
    <r>
      <rPr>
        <sz val="12"/>
        <color rgb="FF000000"/>
        <rFont val="Franklin Gothic Book"/>
        <family val="2"/>
      </rPr>
      <t xml:space="preserve"> Elle énumère les entités déclarantes (entités de l’État, entreprises et projets) et fournit des informations y afférentes. </t>
    </r>
  </si>
  <si>
    <r>
      <t>1. Veuillez commencer par la première case (</t>
    </r>
    <r>
      <rPr>
        <b/>
        <i/>
        <sz val="12"/>
        <color theme="1"/>
        <rFont val="Franklin Gothic Book"/>
        <family val="2"/>
      </rPr>
      <t>liste des entités déclarantes de l’État</t>
    </r>
    <r>
      <rPr>
        <i/>
        <sz val="12"/>
        <color theme="1"/>
        <rFont val="Franklin Gothic Book"/>
        <family val="2"/>
      </rPr>
      <t>), en indiquant le nom de chacune d’elles</t>
    </r>
  </si>
  <si>
    <r>
      <t xml:space="preserve">2. Remplissez la ligne des </t>
    </r>
    <r>
      <rPr>
        <b/>
        <i/>
        <sz val="12"/>
        <color theme="1"/>
        <rFont val="Franklin Gothic Book"/>
        <family val="2"/>
      </rPr>
      <t>identifiants d’entreprise</t>
    </r>
    <r>
      <rPr>
        <i/>
        <sz val="12"/>
        <color theme="1"/>
        <rFont val="Franklin Gothic Book"/>
        <family val="2"/>
      </rPr>
      <t xml:space="preserve"> Des orientations vous seront données dans les cases jaunes lorsque la cellule est mise en évidence</t>
    </r>
  </si>
  <si>
    <r>
      <t xml:space="preserve">3. Remplissez la liste des </t>
    </r>
    <r>
      <rPr>
        <b/>
        <i/>
        <sz val="12"/>
        <color theme="1"/>
        <rFont val="Franklin Gothic Book"/>
        <family val="2"/>
      </rPr>
      <t>entreprises déclarantes</t>
    </r>
    <r>
      <rPr>
        <i/>
        <sz val="12"/>
        <color theme="1"/>
        <rFont val="Franklin Gothic Book"/>
        <family val="2"/>
      </rPr>
      <t>, commençant par la première colonne, « Nom complet de l’entreprise » Remplissez en suivant les instructions, complétant chaque colonne sur chaque ligne avant de commencer la ligne suivante.</t>
    </r>
  </si>
  <si>
    <r>
      <t xml:space="preserve">4. Remplissez la </t>
    </r>
    <r>
      <rPr>
        <b/>
        <i/>
        <sz val="12"/>
        <color theme="1"/>
        <rFont val="Franklin Gothic Book"/>
        <family val="2"/>
      </rPr>
      <t>liste des Projets à déclarer</t>
    </r>
    <r>
      <rPr>
        <i/>
        <sz val="12"/>
        <color theme="1"/>
        <rFont val="Franklin Gothic Book"/>
        <family val="2"/>
      </rPr>
      <t>, commençant par la première colonne, « Nom complet du projet »</t>
    </r>
  </si>
  <si>
    <r>
      <rPr>
        <i/>
        <sz val="12"/>
        <rFont val="Franklin Gothic Book"/>
        <family val="2"/>
      </rPr>
      <t xml:space="preserve">Si vous avez des questions, veuillez contacter </t>
    </r>
    <r>
      <rPr>
        <b/>
        <u/>
        <sz val="12"/>
        <color theme="10"/>
        <rFont val="Franklin Gothic Book"/>
        <family val="2"/>
      </rPr>
      <t>data@eiti.org</t>
    </r>
  </si>
  <si>
    <t>Partie 3 - Entités déclarantes</t>
  </si>
  <si>
    <t>Liste des entités de l’État déclarantes</t>
  </si>
  <si>
    <t>N° d’identifiant (le cas échéant)</t>
  </si>
  <si>
    <t>Total déclaré</t>
  </si>
  <si>
    <t>Identifiants d’entreprise</t>
  </si>
  <si>
    <t>Liste des entreprises déclarantes</t>
  </si>
  <si>
    <t>Identifiant de l’entreprise</t>
  </si>
  <si>
    <t>Matières premières (séparation par virgule)</t>
  </si>
  <si>
    <t xml:space="preserve">Cotation boursière ou site Internet d’entreprise </t>
  </si>
  <si>
    <t>Rapport de paiements à l’État</t>
  </si>
  <si>
    <t>Liste des projets à déclarer</t>
  </si>
  <si>
    <t>Nom complet du projet</t>
  </si>
  <si>
    <t>Statut</t>
  </si>
  <si>
    <t>Volume de production</t>
  </si>
  <si>
    <r>
      <t xml:space="preserve">1. Inscrivez le nom de tous les </t>
    </r>
    <r>
      <rPr>
        <b/>
        <i/>
        <sz val="12"/>
        <color theme="1"/>
        <rFont val="Franklin Gothic Book"/>
        <family val="2"/>
      </rPr>
      <t>flux de revenus</t>
    </r>
    <r>
      <rPr>
        <i/>
        <sz val="12"/>
        <color theme="1"/>
        <rFont val="Franklin Gothic Book"/>
        <family val="2"/>
      </rPr>
      <t xml:space="preserve"> de l’État pour le secteur extractif, y compris les flux inférieurs aux seuils de matérialité convenus (utiliser une ligne pour chaque flux de revenus et pour chaque entité de l’État)</t>
    </r>
  </si>
  <si>
    <r>
      <t xml:space="preserve">2. Inscrivez le nom de </t>
    </r>
    <r>
      <rPr>
        <b/>
        <i/>
        <sz val="12"/>
        <rFont val="Franklin Gothic Book"/>
        <family val="2"/>
      </rPr>
      <t>l’entité de l’État percevant les revenus</t>
    </r>
    <r>
      <rPr>
        <i/>
        <sz val="12"/>
        <rFont val="Franklin Gothic Book"/>
        <family val="2"/>
      </rPr>
      <t xml:space="preserve"> (sélectionnez celle-ci sur la liste déroulante) Elle y figurera parce que vous aurez déjà inscrit l’entité de l’État à la Partie 3).</t>
    </r>
  </si>
  <si>
    <r>
      <t xml:space="preserve">3. Choisissez le </t>
    </r>
    <r>
      <rPr>
        <b/>
        <i/>
        <sz val="12"/>
        <rFont val="Franklin Gothic Book"/>
        <family val="2"/>
      </rPr>
      <t>Secteur</t>
    </r>
    <r>
      <rPr>
        <i/>
        <sz val="12"/>
        <rFont val="Franklin Gothic Book"/>
        <family val="2"/>
      </rPr>
      <t xml:space="preserve"> et la </t>
    </r>
    <r>
      <rPr>
        <b/>
        <i/>
        <sz val="12"/>
        <rFont val="Franklin Gothic Book"/>
        <family val="2"/>
      </rPr>
      <t>Classification SFP</t>
    </r>
    <r>
      <rPr>
        <i/>
        <sz val="12"/>
        <rFont val="Franklin Gothic Book"/>
        <family val="2"/>
      </rPr>
      <t xml:space="preserve"> auxquels ce flux de revenus s’applique. Consultez les orientations fournies dans le </t>
    </r>
    <r>
      <rPr>
        <i/>
        <u/>
        <sz val="12"/>
        <rFont val="Franklin Gothic Book"/>
        <family val="2"/>
      </rPr>
      <t>Cadre SFP pour le rapportage ITIE.</t>
    </r>
    <r>
      <rPr>
        <i/>
        <sz val="12"/>
        <rFont val="Franklin Gothic Book"/>
        <family val="2"/>
      </rPr>
      <t xml:space="preserve"> </t>
    </r>
    <r>
      <rPr>
        <i/>
        <u/>
        <sz val="12"/>
        <rFont val="Franklin Gothic Book"/>
        <family val="2"/>
      </rPr>
      <t xml:space="preserve"> </t>
    </r>
    <r>
      <rPr>
        <sz val="12"/>
        <rFont val="Franklin Gothic Book"/>
        <family val="2"/>
      </rPr>
      <t>Si un flux de revenus ne peut être désagrégé par secteur, sélectionnez « Autre ».</t>
    </r>
  </si>
  <si>
    <r>
      <t xml:space="preserve">4. Dans la colonne </t>
    </r>
    <r>
      <rPr>
        <b/>
        <i/>
        <sz val="12"/>
        <rFont val="Franklin Gothic Book"/>
        <family val="2"/>
      </rPr>
      <t>Valeur des revenus</t>
    </r>
    <r>
      <rPr>
        <i/>
        <sz val="12"/>
        <rFont val="Franklin Gothic Book"/>
        <family val="2"/>
      </rPr>
      <t xml:space="preserve"> inscrivez le chiffre total de chaque flux de revenus tel que divulgué par le gouvernement, qui inclut également les revenus qui n’ont pas été rapprochés.</t>
    </r>
  </si>
  <si>
    <t xml:space="preserve"> Nota : Les paiements versés par les entreprises aux gouvernements au nom de leurs employés doivent être exclus (par exemple, l’impôt sur le revenu des particuliers  / impôts retenus à la source, cotisations des employés pour la sécurité sociale) car ils ne sont pas considérés comme étant des paiements par des entreprises au gouvernement.</t>
  </si>
  <si>
    <r>
      <rPr>
        <i/>
        <u/>
        <sz val="10.5"/>
        <color rgb="FF0076AF"/>
        <rFont val="Franklin Gothic Book"/>
        <family val="2"/>
      </rPr>
      <t xml:space="preserve"> Exigence ITIE 4.1.d</t>
    </r>
    <r>
      <rPr>
        <i/>
        <sz val="10.5"/>
        <color theme="1"/>
        <rFont val="Franklin Gothic Book"/>
        <family val="2"/>
      </rPr>
      <t xml:space="preserve">: Divulgation exhaustive de la part du gouvernement </t>
    </r>
  </si>
  <si>
    <r>
      <t xml:space="preserve">Pour plus d’orientations, visitez la page </t>
    </r>
    <r>
      <rPr>
        <u/>
        <sz val="10.5"/>
        <color rgb="FF0076AF"/>
        <rFont val="Franklin Gothic Book"/>
        <family val="2"/>
      </rPr>
      <t>https://eiti.org/fr/document/modele-donnees-resumees-itie</t>
    </r>
  </si>
  <si>
    <r>
      <rPr>
        <i/>
        <sz val="10.5"/>
        <rFont val="Franklin Gothic Book"/>
        <family val="2"/>
      </rPr>
      <t xml:space="preserve">ou </t>
    </r>
    <r>
      <rPr>
        <b/>
        <sz val="10.5"/>
        <color theme="10"/>
        <rFont val="Franklin Gothic Book"/>
        <family val="2"/>
      </rPr>
      <t>https://www.imf.org/external/pubs/ft/gfs/manual/pdf/2014companion/FrenchGFSM.pdf</t>
    </r>
  </si>
  <si>
    <t>Total</t>
  </si>
  <si>
    <t>Informations supplémentaires</t>
  </si>
  <si>
    <t>Commentaire 1</t>
  </si>
  <si>
    <t>Commentaire 2</t>
  </si>
  <si>
    <r>
      <rPr>
        <b/>
        <sz val="12"/>
        <color rgb="FF000000"/>
        <rFont val="Franklin Gothic Book"/>
        <family val="2"/>
      </rPr>
      <t>Partie 5 (Données d’entreprise)</t>
    </r>
    <r>
      <rPr>
        <sz val="12"/>
        <color rgb="FF000000"/>
        <rFont val="Franklin Gothic Book"/>
        <family val="2"/>
      </rPr>
      <t xml:space="preserve"> Elle contient des données venant des entreprises - et du niveau projet - par flux de revenus. Les entreprises et projets sont indiqués sur le menu déroulant car ils ont été saisis sur la feuille 3. </t>
    </r>
  </si>
  <si>
    <r>
      <t xml:space="preserve">1. Sélectionnez le nom de </t>
    </r>
    <r>
      <rPr>
        <b/>
        <i/>
        <sz val="12"/>
        <color theme="1"/>
        <rFont val="Franklin Gothic Book"/>
        <family val="2"/>
      </rPr>
      <t>l’entreprise</t>
    </r>
    <r>
      <rPr>
        <i/>
        <sz val="12"/>
        <color theme="1"/>
        <rFont val="Franklin Gothic Book"/>
        <family val="2"/>
      </rPr>
      <t xml:space="preserve"> sur le menu déroulant</t>
    </r>
  </si>
  <si>
    <r>
      <t xml:space="preserve">2. Sélectionnez </t>
    </r>
    <r>
      <rPr>
        <b/>
        <i/>
        <sz val="12"/>
        <color theme="1"/>
        <rFont val="Franklin Gothic Book"/>
        <family val="2"/>
      </rPr>
      <t>l’entité collectrice de l’État</t>
    </r>
    <r>
      <rPr>
        <i/>
        <sz val="12"/>
        <color theme="1"/>
        <rFont val="Franklin Gothic Book"/>
        <family val="2"/>
      </rPr>
      <t xml:space="preserve"> et le </t>
    </r>
    <r>
      <rPr>
        <b/>
        <i/>
        <sz val="12"/>
        <color theme="1"/>
        <rFont val="Franklin Gothic Book"/>
        <family val="2"/>
      </rPr>
      <t>nom du paiement</t>
    </r>
    <r>
      <rPr>
        <i/>
        <sz val="12"/>
        <color theme="1"/>
        <rFont val="Franklin Gothic Book"/>
        <family val="2"/>
      </rPr>
      <t xml:space="preserve"> sur le menu déroulant</t>
    </r>
  </si>
  <si>
    <r>
      <t xml:space="preserve">3. Indiquez si le flux de paiements est (i) </t>
    </r>
    <r>
      <rPr>
        <b/>
        <i/>
        <sz val="12"/>
        <color theme="1"/>
        <rFont val="Franklin Gothic Book"/>
        <family val="2"/>
      </rPr>
      <t>perçu par projet</t>
    </r>
    <r>
      <rPr>
        <i/>
        <sz val="12"/>
        <color theme="1"/>
        <rFont val="Franklin Gothic Book"/>
        <family val="2"/>
      </rPr>
      <t xml:space="preserve"> et (ii) </t>
    </r>
    <r>
      <rPr>
        <b/>
        <i/>
        <sz val="12"/>
        <color theme="1"/>
        <rFont val="Franklin Gothic Book"/>
        <family val="2"/>
      </rPr>
      <t>déclaré par projet</t>
    </r>
  </si>
  <si>
    <r>
      <t xml:space="preserve">4. Inscrivez l’information de projet : </t>
    </r>
    <r>
      <rPr>
        <b/>
        <i/>
        <sz val="12"/>
        <color theme="1"/>
        <rFont val="Franklin Gothic Book"/>
        <family val="2"/>
      </rPr>
      <t>nom du projet</t>
    </r>
    <r>
      <rPr>
        <i/>
        <sz val="12"/>
        <color theme="1"/>
        <rFont val="Franklin Gothic Book"/>
        <family val="2"/>
      </rPr>
      <t xml:space="preserve"> et </t>
    </r>
    <r>
      <rPr>
        <b/>
        <i/>
        <sz val="12"/>
        <color theme="1"/>
        <rFont val="Franklin Gothic Book"/>
        <family val="2"/>
      </rPr>
      <t>devise de déclaration</t>
    </r>
  </si>
  <si>
    <r>
      <t xml:space="preserve">5. Inscrivez la </t>
    </r>
    <r>
      <rPr>
        <b/>
        <i/>
        <sz val="12"/>
        <color theme="1"/>
        <rFont val="Franklin Gothic Book"/>
        <family val="2"/>
      </rPr>
      <t>valeur des revenus</t>
    </r>
    <r>
      <rPr>
        <i/>
        <sz val="12"/>
        <color theme="1"/>
        <rFont val="Franklin Gothic Book"/>
        <family val="2"/>
      </rPr>
      <t xml:space="preserve"> </t>
    </r>
    <r>
      <rPr>
        <i/>
        <u/>
        <sz val="12"/>
        <color theme="1"/>
        <rFont val="Franklin Gothic Book"/>
        <family val="2"/>
      </rPr>
      <t>telle que divulguée par le gouvernement</t>
    </r>
    <r>
      <rPr>
        <i/>
        <sz val="12"/>
        <color theme="1"/>
        <rFont val="Franklin Gothic Book"/>
        <family val="2"/>
      </rPr>
      <t xml:space="preserve"> et ajoutez tout commentaire pertinent.</t>
    </r>
  </si>
  <si>
    <t>Recettes de l’État par entreprise et projet</t>
  </si>
  <si>
    <t>Ajouter ci-dessous, à titre de commentaire, toute information supplémentaire qu’il ne serait pas nécessaire d’inclure dans le tableau ci-dessus.</t>
  </si>
  <si>
    <r>
      <t xml:space="preserve">Adresse </t>
    </r>
    <r>
      <rPr>
        <b/>
        <sz val="10"/>
        <color rgb="FF0076AF"/>
        <rFont val="Franklin Gothic Book"/>
        <family val="2"/>
      </rPr>
      <t>EITI International Secretariat, Rådhusgata 26, 0151 Oslo, Norvège</t>
    </r>
  </si>
  <si>
    <t>Version 2.0 appliquée le 1er Juillet 2019</t>
  </si>
  <si>
    <t>Les cellules en orange doivent être complétées avant la soumission</t>
  </si>
  <si>
    <t>Calcul automatique utilisant le total des revenus du gouvernement et le total des données par entreprise</t>
  </si>
  <si>
    <t>Couverture de la réconciliation</t>
  </si>
  <si>
    <t>Emploi - secteur extractif - homme</t>
  </si>
  <si>
    <t>Emploi - secteur extractif - femme</t>
  </si>
  <si>
    <t xml:space="preserve">Emploi - secteur extractif </t>
  </si>
  <si>
    <t>employés</t>
  </si>
  <si>
    <r>
      <t xml:space="preserve">EITI Requirement 6.4: </t>
    </r>
    <r>
      <rPr>
        <b/>
        <u/>
        <sz val="10.5"/>
        <rFont val="Franklin Gothic Book"/>
        <family val="2"/>
      </rPr>
      <t>Impact environnemental</t>
    </r>
  </si>
  <si>
    <t>Le gouvernement divulgue-t-il des informations à propos:</t>
  </si>
  <si>
    <t>Du cadre légal et administratif concernant la gestion de l'environnement?</t>
  </si>
  <si>
    <t>Banque de données contenant études d'impact environnemental, procédures de certification ou documentation similaire relevant de la protection de l'environnement?</t>
  </si>
  <si>
    <t>Autres informations concernant des procédures administratives et de régulation de l'environnement?</t>
  </si>
  <si>
    <t>&lt;Rapportage ITIE ou divulgation systématique?&gt;</t>
  </si>
  <si>
    <t>Description de produit HS</t>
  </si>
  <si>
    <t>Aluminium (2606)</t>
  </si>
  <si>
    <t>Aluminium (2606), volume</t>
  </si>
  <si>
    <t>Amiante (2524)</t>
  </si>
  <si>
    <t>Amiante (2524), volume</t>
  </si>
  <si>
    <t>Ardoise (2514)</t>
  </si>
  <si>
    <t>Ardoise (2514), volume</t>
  </si>
  <si>
    <t>Argent (7106)</t>
  </si>
  <si>
    <t>Argent (7106), volume</t>
  </si>
  <si>
    <t>Argile (2509)</t>
  </si>
  <si>
    <t>Argile (2509), volume</t>
  </si>
  <si>
    <t>Autres (2617)</t>
  </si>
  <si>
    <t>Autres (2617), volume</t>
  </si>
  <si>
    <t>Autres argiles (2508)</t>
  </si>
  <si>
    <t>Autres argiles (2508), volume</t>
  </si>
  <si>
    <t>Autres cendres et mâchefer (2621)</t>
  </si>
  <si>
    <t>Autres cendres et mâchefer (2621), volume</t>
  </si>
  <si>
    <t>Bitume et asphalte (2714)</t>
  </si>
  <si>
    <t>Bitume et asphalte (2714), volume</t>
  </si>
  <si>
    <t>Borates et concentrés naturels (2528)</t>
  </si>
  <si>
    <t>Borates et concentrés naturels (2528), volume</t>
  </si>
  <si>
    <t>Cailloux (2517)</t>
  </si>
  <si>
    <t>Cailloux (2517), volume</t>
  </si>
  <si>
    <t>Calcaire (2521)</t>
  </si>
  <si>
    <t>Calcaire (2521), volume</t>
  </si>
  <si>
    <t>Carbonate de magnésium naturel (2519)</t>
  </si>
  <si>
    <t>Carbonate de magnésium naturel (2519), volume</t>
  </si>
  <si>
    <t>Cendres et résidus (2620)</t>
  </si>
  <si>
    <t>Cendres et résidus (2620), volume</t>
  </si>
  <si>
    <t>Charbon (2701)</t>
  </si>
  <si>
    <t>Charbon (2701), volume</t>
  </si>
  <si>
    <t>Chaux vive (2522)</t>
  </si>
  <si>
    <t>Chaux vive (2522), volume</t>
  </si>
  <si>
    <t>Chrome (2610)</t>
  </si>
  <si>
    <t>Chrome (2610), volume</t>
  </si>
  <si>
    <t>Ciment Portland (2523)</t>
  </si>
  <si>
    <t>Ciment Portland (2523), volume</t>
  </si>
  <si>
    <t>Cobalt (2605)</t>
  </si>
  <si>
    <t>Cobalt (2605), volume</t>
  </si>
  <si>
    <t>Coke de pétrole (2713)</t>
  </si>
  <si>
    <t>Coke de pétrole (2713), volume</t>
  </si>
  <si>
    <t>Coke et semi-coke (2704)</t>
  </si>
  <si>
    <t>Coke et semi-coke (2704), volume</t>
  </si>
  <si>
    <t>Cryolite naturelle (2527)</t>
  </si>
  <si>
    <t>Cryolite naturelle (2527), volume</t>
  </si>
  <si>
    <t>Cuivre (2603)</t>
  </si>
  <si>
    <t>Cuivre (2603), volume</t>
  </si>
  <si>
    <t>Diamants (7102)</t>
  </si>
  <si>
    <t>Diamants (7102), volume</t>
  </si>
  <si>
    <t>Dolomite (2518)</t>
  </si>
  <si>
    <t>Dolomite (2518), volume</t>
  </si>
  <si>
    <t>Énergie électrique (2 716)</t>
  </si>
  <si>
    <t>Énergie électrique (2 716), volume</t>
  </si>
  <si>
    <t>Étain (2609)</t>
  </si>
  <si>
    <t>Étain (2609), volume</t>
  </si>
  <si>
    <t>Farines siliceuses fossiles (2512)</t>
  </si>
  <si>
    <t>Farines siliceuses fossiles (2512), volume</t>
  </si>
  <si>
    <t>Feldspath (2529)</t>
  </si>
  <si>
    <t>Feldspath (2529), volume</t>
  </si>
  <si>
    <t>Fer (2601)</t>
  </si>
  <si>
    <t>Fer (2601), volume</t>
  </si>
  <si>
    <t>Gaz de charbon (2705)</t>
  </si>
  <si>
    <t>Gaz de charbon (2705), volume</t>
  </si>
  <si>
    <t>Gaz naturel (2711)</t>
  </si>
  <si>
    <t>Gaz naturel (2711), volume</t>
  </si>
  <si>
    <t>Gelée de pétrole (2712)</t>
  </si>
  <si>
    <t>Gelée de pétrole (2712), volume</t>
  </si>
  <si>
    <t>Goudron distillé à partir de charbon (2706)</t>
  </si>
  <si>
    <t>Goudron distillé à partir de charbon (2706), volume</t>
  </si>
  <si>
    <t>Granite (2516)</t>
  </si>
  <si>
    <t>Granite (2516), volume</t>
  </si>
  <si>
    <t>Graphite naturel (2504)</t>
  </si>
  <si>
    <t>Graphite naturel (2504), volume</t>
  </si>
  <si>
    <t>Gypse (2520)</t>
  </si>
  <si>
    <t>Gypse (2520), volume</t>
  </si>
  <si>
    <t>Huiles de pétrole hors pétrole brut (2710)</t>
  </si>
  <si>
    <t>Huiles de pétrole hors pétrole brut (2710), volume</t>
  </si>
  <si>
    <t>Kaolin (2507)</t>
  </si>
  <si>
    <t>Kaolin (2507), volume</t>
  </si>
  <si>
    <t>Lignite (2702)</t>
  </si>
  <si>
    <t>Lignite (2702), volume</t>
  </si>
  <si>
    <t>Mâchefer (2619)</t>
  </si>
  <si>
    <t>Mâchefer (2619), volume</t>
  </si>
  <si>
    <t>Manganèse (2602)</t>
  </si>
  <si>
    <t>Manganèse (2602), volume</t>
  </si>
  <si>
    <t>Marbre (2515)</t>
  </si>
  <si>
    <t>Marbre (2515), volume</t>
  </si>
  <si>
    <t>Mélanges bitumineux (2715)</t>
  </si>
  <si>
    <t>Mélanges bitumineux (2715), volume</t>
  </si>
  <si>
    <t>Métaux précieux (2616)</t>
  </si>
  <si>
    <t>Métaux précieux (2616), volume</t>
  </si>
  <si>
    <t>Mica (2525)</t>
  </si>
  <si>
    <t>Mica (2525), volume</t>
  </si>
  <si>
    <t>Molybdène (2613)</t>
  </si>
  <si>
    <t>Molybdène (2613), volume</t>
  </si>
  <si>
    <t>Nickel (2604)</t>
  </si>
  <si>
    <t>Nickel (2604), volume</t>
  </si>
  <si>
    <t>Or (7108)</t>
  </si>
  <si>
    <t>Or (7108), volume</t>
  </si>
  <si>
    <t>Pétrole brut (2709)</t>
  </si>
  <si>
    <t>Pétrole brut (2709), volume</t>
  </si>
  <si>
    <t>Phosphates de calcium naturels (2510)</t>
  </si>
  <si>
    <t>Phosphates de calcium naturels (2510), volume</t>
  </si>
  <si>
    <t>Pierre ponce (2513)</t>
  </si>
  <si>
    <t>Pierre ponce (2513), volume</t>
  </si>
  <si>
    <t>Plomb (2607)</t>
  </si>
  <si>
    <t>Plomb (2607), volume</t>
  </si>
  <si>
    <t>Produits de distillation du goudron de charbon (2707)</t>
  </si>
  <si>
    <t>Produits de distillation du goudron de charbon (2707), volume</t>
  </si>
  <si>
    <t>Pyrites de fer (2502)</t>
  </si>
  <si>
    <t>Pyrites de fer (2502), volume</t>
  </si>
  <si>
    <t>Quartz (2506)</t>
  </si>
  <si>
    <t>Quartz (2506), volume</t>
  </si>
  <si>
    <t>Sables naturels (2505)</t>
  </si>
  <si>
    <t>Sables naturels (2505), volume</t>
  </si>
  <si>
    <t>Scorie granulée (2618)</t>
  </si>
  <si>
    <t>Scorie granulée (2618), volume</t>
  </si>
  <si>
    <t>Sel et chlorure de sodium pur (2501)</t>
  </si>
  <si>
    <t>Sel et chlorure de sodium pur (2501), volume</t>
  </si>
  <si>
    <t>Soufre de tout type (2503)</t>
  </si>
  <si>
    <t>Soufre de tout type (2503), volume</t>
  </si>
  <si>
    <t>Stéatite naturelle (2526)</t>
  </si>
  <si>
    <t>Stéatite naturelle (2526), volume</t>
  </si>
  <si>
    <t>Substances minérales non spécifiées ailleurs (2530)</t>
  </si>
  <si>
    <t>Substances minérales non spécifiées ailleurs (2530), volume</t>
  </si>
  <si>
    <t>Sulfate de baryum naturel (2511)</t>
  </si>
  <si>
    <t>Sulfate de baryum naturel (2511), volume</t>
  </si>
  <si>
    <t>Titane (2614)</t>
  </si>
  <si>
    <t>Titane (2614), volume</t>
  </si>
  <si>
    <t>Tourbe (2703)</t>
  </si>
  <si>
    <t>Tourbe (2703), volume</t>
  </si>
  <si>
    <t>Tourbe et coke de tourbe (2708)</t>
  </si>
  <si>
    <t>Tourbe et coke de tourbe (2708), volume</t>
  </si>
  <si>
    <t>Tungstène (2611)</t>
  </si>
  <si>
    <t>Tungstène (2611), volume</t>
  </si>
  <si>
    <t>Uranium ou thorium (2612)</t>
  </si>
  <si>
    <t>Uranium ou thorium (2612), volume</t>
  </si>
  <si>
    <t>Zinc (2608)</t>
  </si>
  <si>
    <t>Zinc (2608), volume</t>
  </si>
  <si>
    <t>Régime des droits pétroliers et miniers?</t>
  </si>
  <si>
    <t>Exigence ITIE 5.1.b: Classification des revenus</t>
  </si>
  <si>
    <r>
      <t>Exigence ITIE 4.1.c</t>
    </r>
    <r>
      <rPr>
        <i/>
        <u/>
        <sz val="10.5"/>
        <rFont val="Franklin Gothic Book"/>
        <family val="2"/>
      </rPr>
      <t xml:space="preserve">: Paiements des entreprises </t>
    </r>
    <r>
      <rPr>
        <i/>
        <u/>
        <sz val="10.5"/>
        <color theme="10"/>
        <rFont val="Franklin Gothic Book"/>
        <family val="2"/>
      </rPr>
      <t>;  Exigence ITIE 4.7</t>
    </r>
    <r>
      <rPr>
        <i/>
        <u/>
        <sz val="10.5"/>
        <rFont val="Franklin Gothic Book"/>
        <family val="2"/>
      </rPr>
      <t>: Déclaration par projet</t>
    </r>
  </si>
  <si>
    <t>(Nomenclature SH des Nations Unies)</t>
  </si>
  <si>
    <t xml:space="preserve">En remplissant ce modèle de données résumées avec des données de votre Rapport ITIE, vous rendrez ces dernières accessibles sous un format lisible par machine (Exigence 7.2.d). </t>
  </si>
  <si>
    <t>Non</t>
  </si>
  <si>
    <t>Total en USD</t>
  </si>
  <si>
    <t>Livré/payé à une/des entreprise(s) d’État (1415E32)</t>
  </si>
  <si>
    <t>Type d'entreprise</t>
  </si>
  <si>
    <r>
      <t xml:space="preserve">Accessibilités des données et données ouvertes </t>
    </r>
    <r>
      <rPr>
        <b/>
        <u/>
        <sz val="12"/>
        <color theme="4"/>
        <rFont val="Franklin Gothic Book"/>
        <family val="2"/>
      </rPr>
      <t>(Exigence 7.2)</t>
    </r>
  </si>
  <si>
    <t>Niobium, Vanadium, Zirconium (2615)</t>
  </si>
  <si>
    <t>Niobium, Vanadium, Zirconium (2615), volume</t>
  </si>
  <si>
    <t>Direction Générale du Trésor et de la Comptabilité Publique (DGTCP)</t>
  </si>
  <si>
    <t>Société des Hydrocarbures du Tchad (SHT)</t>
  </si>
  <si>
    <t>Direction Générale Technique de Pétrole (DGTP)</t>
  </si>
  <si>
    <t xml:space="preserve">Direction Générale Technique des Mines (DGTM) </t>
  </si>
  <si>
    <t>Direction Générale des Services de Douanes et des Droits Indirects (DGSDDI)</t>
  </si>
  <si>
    <t>Caisse Nationale de Prévoyance Sociale (CNPS)</t>
  </si>
  <si>
    <t xml:space="preserve">Autorité de Régulation du Secteur pétrolier Aval du Tchad (ARSAT) </t>
  </si>
  <si>
    <t xml:space="preserve">Ministère des Finances </t>
  </si>
  <si>
    <t xml:space="preserve">Commune de Doba </t>
  </si>
  <si>
    <t xml:space="preserve">Commune de Koudalwa </t>
  </si>
  <si>
    <t>Non applicable</t>
  </si>
  <si>
    <t xml:space="preserve">Société Nationale des Mines et de la Géologie (SONAMIG) </t>
  </si>
  <si>
    <t>Identifiant Fiscal Unique (IFU)</t>
  </si>
  <si>
    <t>Mini-cadastre pétrolier publié sur le site de l'ITIE Tchad,
Liste des permis miniers communiquée par la DGTM</t>
  </si>
  <si>
    <t>http://itie-tchad.org/mini-cadastre/</t>
  </si>
  <si>
    <t>SHT</t>
  </si>
  <si>
    <t>https://sht-tchad.com/fr/</t>
  </si>
  <si>
    <t>https://sht-tchad.com/fr/index.php/rapports-etats-financiers/rapports#</t>
  </si>
  <si>
    <t>SHT PCCL</t>
  </si>
  <si>
    <t>Non communiqué</t>
  </si>
  <si>
    <t>Esso</t>
  </si>
  <si>
    <t>Privée</t>
  </si>
  <si>
    <t>https://www.boursedirect.fr/fr/marche/new-york-stock-exchange-inc/exxon-mobil-corporation-XOM-USD-XNYS/societe</t>
  </si>
  <si>
    <t>Petronas</t>
  </si>
  <si>
    <t>https://www.petronas.com/</t>
  </si>
  <si>
    <t>CNPC</t>
  </si>
  <si>
    <t>http://www.cnpc.com.cn/en/</t>
  </si>
  <si>
    <t>Cliveden Petroleum</t>
  </si>
  <si>
    <t>Petrochad Mangara</t>
  </si>
  <si>
    <t>https://www.glencore.com/</t>
  </si>
  <si>
    <t>Griffiths Energy DOH</t>
  </si>
  <si>
    <t>https://investir.lesechos.fr/cours/action-glencore-plc-ord-usd001,xlon,je00b4t3bw64,glen,tick.html</t>
  </si>
  <si>
    <t>Griffiths Energy CHAD</t>
  </si>
  <si>
    <t>Glencore Exploration (Doséo/Borogop)</t>
  </si>
  <si>
    <t>Glencore Exploration (DOB/DOI)</t>
  </si>
  <si>
    <t>Glencore Energy UK Limited</t>
  </si>
  <si>
    <t xml:space="preserve">MASHAK PETROLEUM </t>
  </si>
  <si>
    <t>UHC</t>
  </si>
  <si>
    <t>OPIC</t>
  </si>
  <si>
    <t xml:space="preserve">Meige International </t>
  </si>
  <si>
    <t>SOTEC</t>
  </si>
  <si>
    <t>Exploitation des Carrières</t>
  </si>
  <si>
    <t>SCHL</t>
  </si>
  <si>
    <t>GRANULAT</t>
  </si>
  <si>
    <t>SONACIM</t>
  </si>
  <si>
    <t>TEKTON MINERAL</t>
  </si>
  <si>
    <t>Or</t>
  </si>
  <si>
    <t xml:space="preserve">ABOURACHID Mining </t>
  </si>
  <si>
    <t xml:space="preserve">SOGEM </t>
  </si>
  <si>
    <t>DTP</t>
  </si>
  <si>
    <t>ETEP</t>
  </si>
  <si>
    <t>BTP</t>
  </si>
  <si>
    <t>Manejem Company Ltd</t>
  </si>
  <si>
    <t xml:space="preserve">ARAB CONTRACTORS </t>
  </si>
  <si>
    <t>https://www.arabcont.com/english/</t>
  </si>
  <si>
    <t>CGCOC Group</t>
  </si>
  <si>
    <t>http://fr.cgcoc.com.cn/</t>
  </si>
  <si>
    <t>SOGEA SATOM</t>
  </si>
  <si>
    <t>https://www.sogea-satom.com/sogea-satom/sogea-satomv2.nsf/web/index.htm</t>
  </si>
  <si>
    <t xml:space="preserve">Chad construction Materials S.A </t>
  </si>
  <si>
    <t>Société Afrique Commerce Général et Construction</t>
  </si>
  <si>
    <t>Société TRANSCOM</t>
  </si>
  <si>
    <t>MIREDEX</t>
  </si>
  <si>
    <t>SONADEM</t>
  </si>
  <si>
    <t>Société GMIA</t>
  </si>
  <si>
    <t>SONAMIG</t>
  </si>
  <si>
    <t>TOTCO</t>
  </si>
  <si>
    <t>Transport pétrolier</t>
  </si>
  <si>
    <t xml:space="preserve">COTCO </t>
  </si>
  <si>
    <t>M089700006137L</t>
  </si>
  <si>
    <t xml:space="preserve">Petrochad transportation Ltd </t>
  </si>
  <si>
    <t>Société de Raffinage de N’Djamena (SRN)</t>
  </si>
  <si>
    <t>Raffinerie</t>
  </si>
  <si>
    <t>Impôt direct sur les bénéfices</t>
  </si>
  <si>
    <t>Autres paiements significatifs</t>
  </si>
  <si>
    <t>Taxe foncière</t>
  </si>
  <si>
    <t xml:space="preserve">Taxe sur cession d’actif </t>
  </si>
  <si>
    <t>Retenue à la source (IRCM)</t>
  </si>
  <si>
    <t>Redressements fiscaux</t>
  </si>
  <si>
    <t>Prélèvement sur les plus-values de cession</t>
  </si>
  <si>
    <t>Contribution à la formation du personnel du MPME</t>
  </si>
  <si>
    <t>Taxe d'apprentissage et formation professionnelle</t>
  </si>
  <si>
    <t>Taxe forfaitaire</t>
  </si>
  <si>
    <t>Contribution de la patente</t>
  </si>
  <si>
    <t>IS libératoire</t>
  </si>
  <si>
    <t xml:space="preserve">DAC (Droit d'accise) </t>
  </si>
  <si>
    <t>Bonus d’attribution d’autorisation d’exploitation</t>
  </si>
  <si>
    <t xml:space="preserve">Bonus de Signature </t>
  </si>
  <si>
    <t xml:space="preserve">Droit de passage </t>
  </si>
  <si>
    <t>Droit fixe</t>
  </si>
  <si>
    <t xml:space="preserve">Frais de présentation du rapport annuel </t>
  </si>
  <si>
    <t xml:space="preserve">Appui Institutionnel </t>
  </si>
  <si>
    <t>Redevance ARSAT</t>
  </si>
  <si>
    <t>Redevance superficiaire</t>
  </si>
  <si>
    <t xml:space="preserve">Taxe d’extraction </t>
  </si>
  <si>
    <t>Pénalité de non-exécution de contrat</t>
  </si>
  <si>
    <t xml:space="preserve">Taxe Ad valorem </t>
  </si>
  <si>
    <t>Taxe de bornage</t>
  </si>
  <si>
    <t>Taxe sur la Protection de l’environnement</t>
  </si>
  <si>
    <t>Redevance statistique à l'importation</t>
  </si>
  <si>
    <t>Droit de Douane à l’Importation (DDI)</t>
  </si>
  <si>
    <t>Taxe sur la Valeur Ajoutée (douanes)</t>
  </si>
  <si>
    <t xml:space="preserve">Taxe communautaire d'intégration (TCI)   </t>
  </si>
  <si>
    <t xml:space="preserve">Contribution communautaire d'intégration (CCI) </t>
  </si>
  <si>
    <t>Taxe de préférence communautaire (TPC)</t>
  </si>
  <si>
    <t>PCI (Précompte sur Is)</t>
  </si>
  <si>
    <t>Taxe d'union Africaine (TUA)</t>
  </si>
  <si>
    <t>Taxe sur les granulats</t>
  </si>
  <si>
    <t>Taxe sur l'orpaillage</t>
  </si>
  <si>
    <t>Société Nationale des Mines et de la Géologie (SONAMIG)</t>
  </si>
  <si>
    <t>Redevance statistique à l'exportation</t>
  </si>
  <si>
    <t>Cotisation patronale CNPS</t>
  </si>
  <si>
    <t>Dividendes versés à l'Etat</t>
  </si>
  <si>
    <t xml:space="preserve">Vente du pétrole collectés par SHT </t>
  </si>
  <si>
    <t>Vente du pétrole collectés par SHT PCCL</t>
  </si>
  <si>
    <t>Les paiements versés par les sociétés extractives au gouvernement au nom de leurs employés doivent être exclus car ils ne sont pas considérés comme étant des paiements par des entreprises au gouvernement.
Le tableau si dessous couvre les revenus exclus:</t>
  </si>
  <si>
    <t>IRPP</t>
  </si>
  <si>
    <t>Les paiements versés par les sociétés extractives au gouvernement au nom de leurs employés doivent être exclus car ils ne sont pas considérés comme étant des paiements par des entreprises au gouvernement.</t>
  </si>
  <si>
    <t>Le détail des paiements sociaux tels que déclarés par les sociétés extractives est présenté dans le tableau ci-dessous:</t>
  </si>
  <si>
    <t>Total dépense sociale</t>
  </si>
  <si>
    <t xml:space="preserve">Petrochad Mangara </t>
  </si>
  <si>
    <t xml:space="preserve">	Dépenses sociales volontaires </t>
  </si>
  <si>
    <t>barils</t>
  </si>
  <si>
    <t>Ventes (export) des quotes-part huile de l'Etat collectées par SHT (redevances sur production, tax Oil, profit Oil)</t>
  </si>
  <si>
    <t>Ventes (export) des quotes-part huile de l'Etat collectées par SHT PCCL (profit Oil SHTPCCL)</t>
  </si>
  <si>
    <t>Ventes à la raffinerie des quotes-part huile de l'Etat collectées par SHT (redevances sur production+profit Oil CNPCI)</t>
  </si>
  <si>
    <t>Redevance sur production collecté par la SHT</t>
  </si>
  <si>
    <t xml:space="preserve">Quotes-parts de l'Etat (Redevance sur production) dans le consortium EEPCI </t>
  </si>
  <si>
    <t>Profil Oil collectés par la SHT PCCL</t>
  </si>
  <si>
    <t xml:space="preserve">Quotes-parts de l'Etat (Profit Oil SHT PCCL- 25%) dans le consortium EEPCI </t>
  </si>
  <si>
    <t>Profit Oil collecté par la SHT</t>
  </si>
  <si>
    <t xml:space="preserve">Quotes-parts de l'Etat (Profit Oil SHT- 10%) dans le consortium CNPCI </t>
  </si>
  <si>
    <t>Quotes-parts de l'Etat (Redevance sur production) dans le consortium CNPCI</t>
  </si>
  <si>
    <t>Quotes-parts de l'Etat (Redevance sur production) dans le consortium PCM</t>
  </si>
  <si>
    <t>Tax Oil collecté par la SHT</t>
  </si>
  <si>
    <t>Quotes-parts de l'Etat (Tax Oil SHT) dans le consortium PCM</t>
  </si>
  <si>
    <t>Quotes-parts de l'Etat (Profit Oil SHT- 15%) dans le consortium PCM</t>
  </si>
  <si>
    <t xml:space="preserve">BDO LLP  UK </t>
  </si>
  <si>
    <t>Rapprot non encore publié</t>
  </si>
  <si>
    <t>Oui, divulgation systématique</t>
  </si>
  <si>
    <t xml:space="preserve">Conformément à la déclaration sur la mise en oeuvre du systéme de données ouvertes publié en décembre 2017, le Haut Comité National a décidé à partir du 01  janvier 2018, de publier régulièrement, sur le site de l'ITIE Tchad , toutes les informations contextuelles et financières du secteur extractif liées au processus de rapportage ITIE selon le mécanisme de données ouvertes.
Toutefois, suite à la vérification des données publiées sur le site de l'ITIE Tchad, nous avons noté l'absence des données financières ainsi que la non-exhaustivité des données contexteulles sur le secteur extractif. </t>
  </si>
  <si>
    <t>https://eiti.org/document/chad-open-data-policy</t>
  </si>
  <si>
    <t>Transport pétrolier et Raffinage</t>
  </si>
  <si>
    <t>https://www.oanda.com/fx-for-business/historical-rates</t>
  </si>
  <si>
    <t>La divulgation des paiements par projet prend effet à compter de la date de démarrage des travaux d’élaboration du rapport ITIE 2018.</t>
  </si>
  <si>
    <t>Achraf Kanoun</t>
  </si>
  <si>
    <t>BDO LLP</t>
  </si>
  <si>
    <t>achraf.kanoun@bdo-ifi.com</t>
  </si>
  <si>
    <r>
      <t xml:space="preserve">3.1.2.b. Cadre légal du secteur pétrolier
3.2.3.a. Cadre légal et fiscal du secteur minier
</t>
    </r>
    <r>
      <rPr>
        <i/>
        <u/>
        <sz val="10.5"/>
        <color rgb="FF000000"/>
        <rFont val="Franklin Gothic Book"/>
        <family val="2"/>
      </rPr>
      <t>Publication de ses informations dans les sites ci-dessous:</t>
    </r>
    <r>
      <rPr>
        <i/>
        <sz val="10.5"/>
        <color rgb="FF000000"/>
        <rFont val="Franklin Gothic Book"/>
        <family val="2"/>
      </rPr>
      <t xml:space="preserve">
1- http//www.droit-afrique.com/upload/doc/tchad/Tchad-Code-2007-hydrocarbures-MAJ-2010.pdf
2- https://www.a-mla.org/images/acts/cgi_2016_Tchad.pdf.pdf
3- http://itie-tchad.org/les-decrets-dans-le-secteur-des-hydrocarbures-au-tchad/
4- http://www.droit-afrique.com/upload/doc/tchad/Tchad-Loi-1999-01-gestion-des-revenus-petroliers.pdf
5- http//extwprlegs1.fao.org/docs/pdf/cha161463.pdf
6- http://www.droit-afrique.com/upload/doc/tchad/Tchad-Code-1995-minier.pdf
7- https://finances.gouv.td/index.php/publications/lois-des-finances
8- http://itie-tchad.org/le-nouveau-code-minier-du-tchad-juin-2018/</t>
    </r>
  </si>
  <si>
    <t>La couverture du régime juridique et fiscal sur les sources publiques est complète, mais s'étend sur plusieurs sources. L'information sur ces sources est tenue à jour. Les informations disponibles répondent aux exigences de l'ITIE.</t>
  </si>
  <si>
    <t xml:space="preserve">3.2.1.a Cadre Institutionnel du secteur pétrolier
3.2.3.b Cadre Institutionnel du secteur minier
</t>
  </si>
  <si>
    <t xml:space="preserve">3.1.4. Gestion des permis pétroliers
3.2.3.a. Types des titres et autorisations minières
</t>
  </si>
  <si>
    <t xml:space="preserve">3.1.2.c. Cadre fiscal du secteur pétrolier
3.2.3.a. Cadre légal et fiscal du secteur minier
</t>
  </si>
  <si>
    <r>
      <t xml:space="preserve">3.1.5. Attribution et gestion des titres et des contrats (Secteur pétrolier)
</t>
    </r>
    <r>
      <rPr>
        <i/>
        <u/>
        <sz val="10.5"/>
        <color rgb="FF000000"/>
        <rFont val="Franklin Gothic Book"/>
        <family val="2"/>
      </rPr>
      <t xml:space="preserve">- Modalités et conditions d’octroi des permis pétrolier : </t>
    </r>
    <r>
      <rPr>
        <i/>
        <sz val="10.5"/>
        <color rgb="FF000000"/>
        <rFont val="Franklin Gothic Book"/>
        <family val="2"/>
      </rPr>
      <t xml:space="preserve">
1-  La loi relative aux hydrocarbures : http//www.droit-afrique.com/upload/doc/tchad/Tchad-Code-2007-hydrocarbures-MAJ-2010.pdf
2- Décret d’application de la loi relative aux hydrocarbures : http://extwprlegs1.fao.org/docs/pdf/cha161463.pdf
3.2.3. Titres et autorisations minières (secteur Minier)
</t>
    </r>
    <r>
      <rPr>
        <i/>
        <u/>
        <sz val="10.5"/>
        <color rgb="FF000000"/>
        <rFont val="Franklin Gothic Book"/>
        <family val="2"/>
      </rPr>
      <t xml:space="preserve">- Modalités et conditions d’octroi des permis miniers : </t>
    </r>
    <r>
      <rPr>
        <i/>
        <sz val="10.5"/>
        <color rgb="FF000000"/>
        <rFont val="Franklin Gothic Book"/>
        <family val="2"/>
      </rPr>
      <t xml:space="preserve">
1- Code Minier de 1995 : http://www.droit-afrique.com/upload/doc/tchad/Tchad-Code-1995-minier.pdf
2- Nouveau code minier de 2018 :  http://itie-tchad.org/le-nouveau-code-minier-du-tchad-juin-2018/</t>
    </r>
  </si>
  <si>
    <t>- Les modalités et conditions d'octroi des permis pétrolier sont présentées au niveau de la loi relative aux hydrocarbures ainsi que sont décret d'application.
- Les modalités et conditions d'octroi des permis miniers sont présentées au niveau des codes minier de 1995 et de 2018.</t>
  </si>
  <si>
    <t xml:space="preserve">
3.1.5. Attribution et gestion des titres et des contrats (Secteur des hydrocarbures)
3.2.3. Titres et autorisations minières (secteur Minier)
</t>
  </si>
  <si>
    <t>Les critères techniques et finanicères ne sont pas renseignés au niveau des procédures d'octroi des permis pétroliers et minier.
Toutefois, les conditions à remplir par les demandeurs pour la justification des capacités techniques et financières selon la pratique sont présentées au niveau des sections 3.1.5 et 3.2.3 du rapport ITIE Tchad 2017.</t>
  </si>
  <si>
    <t>1 Permis d'exploitation (Secteur pétrolier)
1 Renouvellement Permis d'exploitation (Secteur pétrolier)
2 Permis de recherche (secteur pétrolier)
2 Autorisations minières</t>
  </si>
  <si>
    <t xml:space="preserve">
3.1.5. Attribution et gestion des titres et des contrats (Secteur des hydrocarbures)
3.2.3. Titres et autorisations minières (secteur Minier) + Annexe 11 du rapport.
</t>
  </si>
  <si>
    <t>3.2.4.	Registre des titres miniers
Annexe 10 : Liste des permis miniers</t>
  </si>
  <si>
    <t xml:space="preserve">Le Tchad ne dispose pas encore d’un cadastre minier (en cours de réalisation). 
La gestion des titres miniers est assurée par la Direction Génréale Technique des Mines (DGTM).  Cette gestion se fait sur un document électronique dont une copie nous a été fournie et figure dans l’Annexe 10 du présent rapport. 
</t>
  </si>
  <si>
    <t>3.1.4.	Gestion des permis pétroliers
Annexe 8 : Liste des permis pétroliers d'exploitation
Annexe 9 : Liste des permis pétroliers de recherche
Mini-cadatre pérolier :  http://itie-tchad.org/mini-cadastre/</t>
  </si>
  <si>
    <t>Le Tchad ne dispose pas encore d’un cadastre pétrolier (en cours de réalisation). 
La gestion des titres pétroliers est assurée par la Direction Génréale Technique du Pétrole (DGTP).  Cette gestion se fait sur un document électronique intitulé mini-cadastre pétrolier, publié par le gouvernement sur le site de l’ITIE Tchad.</t>
  </si>
  <si>
    <t xml:space="preserve">
3.1.6.	Politique en matière de publication des contrats (Secteur pétrolier)
3.2.5.	Politique en matière de publication des contrats (Secteur Minier) 
</t>
  </si>
  <si>
    <t>- Secteur Pétrolier : http://itie-tchad.org/mini-cadastre/
- Secteri Minier : http://itie-tchad.org/toutes-les-conventions-dexploitation-miniere-et-carriere-au-tchad/</t>
  </si>
  <si>
    <t xml:space="preserve">Tous les contrats pétroliers sont publiées au niveau du mini-cadastre pétrolier, publié sur le site de l’ITIE Tchad.
Parmi les 60 permis miniers valide au 31 décembre 2017, uniquement 25 contrats ont été publiés sur le site de l’ITIE Tchad. Le détail des permis miniers (publié/non publié) est présenté dans l’Annexe 10 du rapport ITIE Tchad 2017. </t>
  </si>
  <si>
    <t xml:space="preserve">
Le Tchad ne dispose pas encore d’un cadastre minier (en cours de réalisation). 
La gestion des titres miniers est assurée par la Direction Génréale Technique des Mines (DGTM).  Cette gestion se fait sur un document électronique dont une copie nous a été fournie et figure dans l’Annexe 10 du  du rapport ITIE Tchad 2017. 
</t>
  </si>
  <si>
    <t>3.1.4.	Gestion des permis pétroliers
Mini-cadatre pérolier :  http://itie-tchad.org/mini-cadastre/</t>
  </si>
  <si>
    <t xml:space="preserve">3.7.1. 	Cadre juridique de la propriété réelle au Tchad
3.7.2. 	Définition de la propriété réelle
</t>
  </si>
  <si>
    <t>3.7.3. 	Informations sur la propriété réelle divulguées au niveau du rapport ITIE 2017
Annexe 3 : Structure de Capital et propriété réelle des sociétés du périmètre</t>
  </si>
  <si>
    <t>Le cadre juridique actuel du Tchad ne prévoit ni de définition claire ni de registre public des propriétaires réels des sociétés qui soumissionnent, opèrent ou investissent dans les actifs extractifs.</t>
  </si>
  <si>
    <t>3.1.7. Participation de l’Etat dans le secteur pétrolier
3.1.8. La participation dans la société de raffinage de N’Djamena (SRN) 
3.1.9. La participation dans les sociétés de transport TOTCO-COTCO 
3.2.7. Participation de l’Etat dans le secteur minier
Annexe 3 : Structure de Capital et propriété réelle des sociétés du périmètre</t>
  </si>
  <si>
    <t xml:space="preserve">Toutes les sociétés dans lesquelles l'Etat possédé une participation dans leur capital social ont été retenues dans le périmètre de réconciliation du présent rapport. Toutefois seules la SHT et la SONACIM obéissent à la définition d’Entreprise d’Etat et seule la SHT possède d'un site web.
</t>
  </si>
  <si>
    <t>Les états financiers de la SHT sont publiés au niveau du site web de la dite société.</t>
  </si>
  <si>
    <t>3.1.1. 	Contexte du secteur pétrolier
3.2.1. 	Contexte général du secteur minier</t>
  </si>
  <si>
    <t xml:space="preserve">1.5. La production et les exportations du secteur extractif 
3.1.1.c. Principales activités d’exploitation
6.2. Répartition de la production par champs    
</t>
  </si>
  <si>
    <t>Nous n’avons pas reçu de la DGTM et des sociétés minières des statistiques sur la production du secteur minier en 2017.</t>
  </si>
  <si>
    <t xml:space="preserve">1.5. La production et les exportations du secteur extractif </t>
  </si>
  <si>
    <t>Barils</t>
  </si>
  <si>
    <t>Méthode de valorisarion : Quantités de production du pétrole brut multipliées par le prix moyen d'exportation en 2017 selon les données reportées par la DGTP.</t>
  </si>
  <si>
    <t xml:space="preserve">1.5. La production et les exportations du secteur extractif 
3.1.1.c. Principales activités d’exploitation
6.3. Exportations du secteur extractif
</t>
  </si>
  <si>
    <t>Nous n’avons pas reçu de la DGTM et des sociétés minières des statistiques sur les exportations du secteur minier au cours de 2017.</t>
  </si>
  <si>
    <t>1.7. Exhaustivité et fiabilité des données</t>
  </si>
  <si>
    <t>Parmi les 10 régies financières retenues dans le périmètre de réconciliation de 2017, 5 entités n’ont pas soumis de formulaire de déclaration et aucune entité n’a fourni un formulaire de déclaration certifié par la Chambre des Comptes. Compte tenu des constats indiqués,  nous ne pouvons pas conclure, avec une assurance raisonnable, sur l’exhaustivité et la fiabilité des données reportées par l’Etat dans le cadre du présent rapport.</t>
  </si>
  <si>
    <t>4. DETERMINATION DU PERIMETRE ITIE</t>
  </si>
  <si>
    <t>Compte tenu de la valeur non significative la déclaration unilatérale de l'Etat pour les sociétés extractives hors périmètre de réconciliation soit un montant total de 796 USD (Voir : Annexe 12 du rapport), cette déclaration n'a pas été prise en compte dans le calcul du revenu du secteur extractif dans le cadre du présent rapport.</t>
  </si>
  <si>
    <t>1.4. Revenus du secteur extractif
3.1.7.a. Mandats SHT
6.1.1. Analyse des revenus en nature par projet</t>
  </si>
  <si>
    <t xml:space="preserve">- 5 608 210 barils vendus à export par la société Glencore Energy UK, et
- 2 574 070 barils vendus à la raffinerie.
</t>
  </si>
  <si>
    <t>- Vente à l'export : Le prix de vente appliqué par baril est la moyenne des cotations du Brent publié par la « Platts Crude Oil Marketwire » sur les 5 ou 10 jours précédant la date de cession. Il s'agit du prix selon le contrat commercial entre le SHT et la société Glencore Energy UK.
- Vente à la raffinerie : le prix de vente appliqué est 46,85 USD par baril. Il s'agit du prix selon la convention CNPCI-SRN.</t>
  </si>
  <si>
    <t>3.3.2. L’accord de troc avec la société CNPCI Ltd</t>
  </si>
  <si>
    <t>1.4. Revenus du secteur extractif
5.1.2. Flux en numéraire (secteur du transport pétrolier)</t>
  </si>
  <si>
    <t>1.4. Revenus du secteur extractif
3.1.7.a. Mandats SHT</t>
  </si>
  <si>
    <t xml:space="preserve">Il s'agit de la vente des quotes-parts d'huile de l'Etat collectés par la SHT </t>
  </si>
  <si>
    <t>1.4. Revenus du secteur extractif</t>
  </si>
  <si>
    <t>3.6.	Pratiques d’audit au Tchad
Annexe 4 : Tableau de suivi des formulaires de déclaration des sociétés extractives
Annexe 5 : Tableau de suivi des formulaires de déclaration des régies financières</t>
  </si>
  <si>
    <t>3.6.	Pratiques d’audit au Tchad</t>
  </si>
  <si>
    <t>Annexe 4 : Tableau de suivi des formulaires de déclaration des sociétés extractives</t>
  </si>
  <si>
    <t>Annexe 5 : Tableau de suivi des formulaires de déclaration des régies financières</t>
  </si>
  <si>
    <t>3.4. Collecte et affectation des revenus du secteur extractif
1.4. Revenus du secteur extractif</t>
  </si>
  <si>
    <t>6.5. Transferts infranationaux</t>
  </si>
  <si>
    <t xml:space="preserve">Il s'agit des transferts aux régions productrices (5%) selon l’état des appels de fonds et la réparition des revenus pétrolier en 2017 communiquées par le Ministère des Finances et du Budget ainsi que les relevés bancaires du Comité Provisoire pour la Gestion des Revenus Pétrolier (CPGRP). 
</t>
  </si>
  <si>
    <t xml:space="preserve">Il s'agit des transferts aux régions productrices (5%) selon le selon budget général rectificatif de 2017.
Nous avons noté l’absence des données sur les transferts sur les revenus pétroliers directs de l’année 2017 effectivement reçus au niveau de la déclaration de la région productrice de Doba. 
Nous n’avons pas été en mesure de soumettre le formulaire de déclaration à l’autorité de gestion de la région productrice de Koudalwa afin de réconcilier les transferts des recettes allouées avec les transferts effectivement reçus par cette région.
</t>
  </si>
  <si>
    <t>3.4. Collecte et affectation des revenus du secteur extractif</t>
  </si>
  <si>
    <t>https://finances.gouv.td/index.php/publications/budget-general-de-l-etat</t>
  </si>
  <si>
    <t>6.4. Paiements sociaux</t>
  </si>
  <si>
    <t>3.5. Contribution du secteur extractif dans l’économie</t>
  </si>
  <si>
    <t>La période fiscale dans le cadre de la publication du douzième rapport ITIE du Tchad couvre l’année fiscale 2018.</t>
  </si>
  <si>
    <t>Pour les paiements déclarés en FCFA, le taux utilisé est le taux moyen (1 USD= 555,696 FCFA) au cours de l'année 2018 issu du site internet suivant :https://www.oanda.com/fx-for-business/historical-rates.</t>
  </si>
</sst>
</file>

<file path=xl/styles.xml><?xml version="1.0" encoding="utf-8"?>
<styleSheet xmlns="http://schemas.openxmlformats.org/spreadsheetml/2006/main">
  <numFmts count="6">
    <numFmt numFmtId="164" formatCode="_-* #,##0.00_-;\-* #,##0.00_-;_-* &quot;-&quot;??_-;_-@_-"/>
    <numFmt numFmtId="165" formatCode="_ * #,##0.00_ ;_ * \-#,##0.00_ ;_ * &quot;-&quot;??_ ;_ @_ "/>
    <numFmt numFmtId="166" formatCode="_ * #,##0.0000_ ;_ * \-#,##0.0000_ ;_ * &quot;-&quot;??_ ;_ @_ "/>
    <numFmt numFmtId="167" formatCode="yyyy\-mm\-dd"/>
    <numFmt numFmtId="168" formatCode="0.0\ %"/>
    <numFmt numFmtId="169" formatCode="_ * #,##0_ ;_ * \-#,##0_ ;_ * &quot;-&quot;??_ ;_ @_ "/>
  </numFmts>
  <fonts count="80">
    <font>
      <sz val="10.5"/>
      <color theme="1"/>
      <name val="Calibri"/>
      <family val="2"/>
    </font>
    <font>
      <sz val="10.5"/>
      <color theme="1"/>
      <name val="Calibri"/>
      <family val="2"/>
    </font>
    <font>
      <b/>
      <sz val="10.5"/>
      <color theme="0"/>
      <name val="Calibri"/>
      <family val="2"/>
    </font>
    <font>
      <b/>
      <sz val="10.5"/>
      <color theme="1"/>
      <name val="Calibri"/>
      <family val="2"/>
    </font>
    <font>
      <u/>
      <sz val="10.5"/>
      <color theme="10"/>
      <name val="Calibri"/>
      <family val="2"/>
    </font>
    <font>
      <sz val="12"/>
      <color theme="1"/>
      <name val="Calibri"/>
      <family val="2"/>
      <scheme val="minor"/>
    </font>
    <font>
      <u/>
      <sz val="12"/>
      <color theme="10"/>
      <name val="Calibri"/>
      <family val="2"/>
      <scheme val="minor"/>
    </font>
    <font>
      <b/>
      <sz val="11"/>
      <color theme="1"/>
      <name val="Calibri"/>
      <family val="2"/>
      <scheme val="minor"/>
    </font>
    <font>
      <i/>
      <sz val="10.5"/>
      <color rgb="FF7F7F7F"/>
      <name val="Calibri"/>
      <family val="2"/>
    </font>
    <font>
      <i/>
      <sz val="10.5"/>
      <color theme="1"/>
      <name val="Calibri"/>
      <family val="2"/>
    </font>
    <font>
      <sz val="12"/>
      <color theme="1"/>
      <name val="Franklin Gothic Book"/>
      <family val="2"/>
    </font>
    <font>
      <i/>
      <sz val="12"/>
      <color rgb="FF000000"/>
      <name val="Franklin Gothic Book"/>
      <family val="2"/>
    </font>
    <font>
      <sz val="12"/>
      <color rgb="FF000000"/>
      <name val="Franklin Gothic Book"/>
      <family val="2"/>
    </font>
    <font>
      <b/>
      <sz val="18"/>
      <color rgb="FF000000"/>
      <name val="Franklin Gothic Book"/>
      <family val="2"/>
    </font>
    <font>
      <i/>
      <sz val="12"/>
      <name val="Franklin Gothic Book"/>
      <family val="2"/>
    </font>
    <font>
      <sz val="12"/>
      <name val="Franklin Gothic Book"/>
      <family val="2"/>
    </font>
    <font>
      <b/>
      <sz val="12"/>
      <name val="Franklin Gothic Book"/>
      <family val="2"/>
    </font>
    <font>
      <u/>
      <sz val="12"/>
      <color rgb="FF0070C0"/>
      <name val="Franklin Gothic Book"/>
      <family val="2"/>
    </font>
    <font>
      <b/>
      <u/>
      <sz val="12"/>
      <name val="Franklin Gothic Book"/>
      <family val="2"/>
    </font>
    <font>
      <b/>
      <sz val="12"/>
      <color rgb="FF000000"/>
      <name val="Franklin Gothic Book"/>
      <family val="2"/>
    </font>
    <font>
      <u/>
      <sz val="12"/>
      <color rgb="FF0076AF"/>
      <name val="Franklin Gothic Book"/>
      <family val="2"/>
    </font>
    <font>
      <u/>
      <sz val="12"/>
      <color theme="10"/>
      <name val="Franklin Gothic Book"/>
      <family val="2"/>
    </font>
    <font>
      <b/>
      <u/>
      <sz val="12"/>
      <color theme="1"/>
      <name val="Franklin Gothic Book"/>
      <family val="2"/>
    </font>
    <font>
      <b/>
      <i/>
      <sz val="12"/>
      <color theme="1"/>
      <name val="Franklin Gothic Book"/>
      <family val="2"/>
    </font>
    <font>
      <b/>
      <i/>
      <u/>
      <sz val="12"/>
      <color theme="1"/>
      <name val="Franklin Gothic Book"/>
      <family val="2"/>
    </font>
    <font>
      <i/>
      <sz val="12"/>
      <color theme="1"/>
      <name val="Franklin Gothic Book"/>
      <family val="2"/>
    </font>
    <font>
      <i/>
      <u/>
      <sz val="12"/>
      <color theme="1"/>
      <name val="Franklin Gothic Book"/>
      <family val="2"/>
    </font>
    <font>
      <b/>
      <u/>
      <sz val="12"/>
      <color rgb="FF0070C0"/>
      <name val="Franklin Gothic Book"/>
      <family val="2"/>
    </font>
    <font>
      <b/>
      <u/>
      <sz val="12"/>
      <color theme="10"/>
      <name val="Franklin Gothic Book"/>
      <family val="2"/>
    </font>
    <font>
      <b/>
      <sz val="10"/>
      <color theme="1"/>
      <name val="Franklin Gothic Book"/>
      <family val="2"/>
    </font>
    <font>
      <b/>
      <sz val="10"/>
      <color rgb="FF0076AF"/>
      <name val="Franklin Gothic Book"/>
      <family val="2"/>
    </font>
    <font>
      <i/>
      <u/>
      <sz val="12"/>
      <color rgb="FF0076AF"/>
      <name val="Franklin Gothic Book"/>
      <family val="2"/>
    </font>
    <font>
      <i/>
      <sz val="12"/>
      <color theme="10"/>
      <name val="Franklin Gothic Book"/>
      <family val="2"/>
    </font>
    <font>
      <u/>
      <sz val="10.5"/>
      <color theme="10"/>
      <name val="Franklin Gothic Book"/>
      <family val="2"/>
    </font>
    <font>
      <b/>
      <i/>
      <sz val="12"/>
      <color rgb="FF000000"/>
      <name val="Franklin Gothic Book"/>
      <family val="2"/>
    </font>
    <font>
      <b/>
      <i/>
      <u/>
      <sz val="16"/>
      <color theme="1"/>
      <name val="Franklin Gothic Book"/>
      <family val="2"/>
    </font>
    <font>
      <b/>
      <i/>
      <sz val="12"/>
      <name val="Franklin Gothic Book"/>
      <family val="2"/>
    </font>
    <font>
      <i/>
      <u/>
      <sz val="12"/>
      <color theme="10"/>
      <name val="Franklin Gothic Book"/>
      <family val="2"/>
    </font>
    <font>
      <b/>
      <i/>
      <u/>
      <sz val="12"/>
      <color theme="10"/>
      <name val="Franklin Gothic Book"/>
      <family val="2"/>
    </font>
    <font>
      <i/>
      <u/>
      <sz val="12"/>
      <color rgb="FF000000"/>
      <name val="Franklin Gothic Book"/>
      <family val="2"/>
    </font>
    <font>
      <b/>
      <i/>
      <u/>
      <sz val="12"/>
      <color rgb="FF000000"/>
      <name val="Franklin Gothic Book"/>
      <family val="2"/>
    </font>
    <font>
      <i/>
      <sz val="12"/>
      <color rgb="FF0076AF"/>
      <name val="Franklin Gothic Book"/>
      <family val="2"/>
    </font>
    <font>
      <sz val="10.5"/>
      <color theme="1"/>
      <name val="Franklin Gothic Book"/>
      <family val="2"/>
    </font>
    <font>
      <i/>
      <sz val="10.5"/>
      <color theme="1"/>
      <name val="Franklin Gothic Book"/>
      <family val="2"/>
    </font>
    <font>
      <i/>
      <sz val="12"/>
      <color rgb="FF0070C0"/>
      <name val="Franklin Gothic Book"/>
      <family val="2"/>
    </font>
    <font>
      <b/>
      <sz val="10.5"/>
      <name val="Franklin Gothic Book"/>
      <family val="2"/>
    </font>
    <font>
      <b/>
      <sz val="14"/>
      <color rgb="FF000000"/>
      <name val="Franklin Gothic Book"/>
      <family val="2"/>
    </font>
    <font>
      <sz val="14"/>
      <color theme="1"/>
      <name val="Franklin Gothic Book"/>
      <family val="2"/>
    </font>
    <font>
      <b/>
      <sz val="14"/>
      <color theme="1"/>
      <name val="Franklin Gothic Book"/>
      <family val="2"/>
    </font>
    <font>
      <b/>
      <u/>
      <sz val="10.5"/>
      <color theme="10"/>
      <name val="Franklin Gothic Book"/>
      <family val="2"/>
    </font>
    <font>
      <i/>
      <sz val="10.5"/>
      <color rgb="FF000000"/>
      <name val="Franklin Gothic Book"/>
      <family val="2"/>
    </font>
    <font>
      <sz val="10.5"/>
      <color rgb="FF000000"/>
      <name val="Franklin Gothic Book"/>
      <family val="2"/>
    </font>
    <font>
      <sz val="10.5"/>
      <name val="Franklin Gothic Book"/>
      <family val="2"/>
    </font>
    <font>
      <i/>
      <sz val="10.5"/>
      <name val="Franklin Gothic Book"/>
      <family val="2"/>
    </font>
    <font>
      <i/>
      <sz val="10.5"/>
      <color theme="10"/>
      <name val="Franklin Gothic Book"/>
      <family val="2"/>
    </font>
    <font>
      <i/>
      <u/>
      <sz val="10.5"/>
      <color rgb="FF0076AF"/>
      <name val="Franklin Gothic Book"/>
      <family val="2"/>
    </font>
    <font>
      <b/>
      <sz val="14"/>
      <color rgb="FF0076AF"/>
      <name val="Franklin Gothic Book"/>
      <family val="2"/>
    </font>
    <font>
      <b/>
      <sz val="12"/>
      <color theme="0"/>
      <name val="Franklin Gothic Book"/>
      <family val="2"/>
    </font>
    <font>
      <b/>
      <sz val="12"/>
      <color theme="1"/>
      <name val="Franklin Gothic Book"/>
      <family val="2"/>
    </font>
    <font>
      <i/>
      <u/>
      <sz val="12"/>
      <name val="Franklin Gothic Book"/>
      <family val="2"/>
    </font>
    <font>
      <b/>
      <sz val="18"/>
      <color theme="1"/>
      <name val="Franklin Gothic Book"/>
      <family val="2"/>
    </font>
    <font>
      <b/>
      <sz val="10.5"/>
      <color theme="1"/>
      <name val="Franklin Gothic Book"/>
      <family val="2"/>
    </font>
    <font>
      <i/>
      <u/>
      <sz val="10.5"/>
      <color theme="10"/>
      <name val="Franklin Gothic Book"/>
      <family val="2"/>
    </font>
    <font>
      <i/>
      <sz val="10.5"/>
      <color rgb="FF7F7F7F"/>
      <name val="Franklin Gothic Book"/>
      <family val="2"/>
    </font>
    <font>
      <b/>
      <i/>
      <u/>
      <sz val="10.5"/>
      <color theme="1"/>
      <name val="Franklin Gothic Book"/>
      <family val="2"/>
    </font>
    <font>
      <u/>
      <sz val="10.5"/>
      <color rgb="FF0076AF"/>
      <name val="Franklin Gothic Book"/>
      <family val="2"/>
    </font>
    <font>
      <sz val="10.5"/>
      <color theme="10"/>
      <name val="Franklin Gothic Book"/>
      <family val="2"/>
    </font>
    <font>
      <b/>
      <sz val="10.5"/>
      <color theme="10"/>
      <name val="Franklin Gothic Book"/>
      <family val="2"/>
    </font>
    <font>
      <b/>
      <sz val="16"/>
      <color theme="1"/>
      <name val="Franklin Gothic Book"/>
      <family val="2"/>
    </font>
    <font>
      <sz val="11"/>
      <color theme="1"/>
      <name val="Franklin Gothic Book"/>
      <family val="2"/>
    </font>
    <font>
      <i/>
      <sz val="11"/>
      <color rgb="FF000000"/>
      <name val="Franklin Gothic Book"/>
      <family val="2"/>
    </font>
    <font>
      <b/>
      <u/>
      <sz val="10.5"/>
      <name val="Franklin Gothic Book"/>
      <family val="2"/>
    </font>
    <font>
      <i/>
      <u/>
      <sz val="10.5"/>
      <name val="Franklin Gothic Book"/>
      <family val="2"/>
    </font>
    <font>
      <b/>
      <u/>
      <sz val="12"/>
      <color theme="4"/>
      <name val="Franklin Gothic Book"/>
      <family val="2"/>
    </font>
    <font>
      <b/>
      <i/>
      <sz val="10.5"/>
      <color theme="1"/>
      <name val="Franklin Gothic Book"/>
      <family val="2"/>
    </font>
    <font>
      <sz val="10"/>
      <name val="Arial"/>
      <family val="2"/>
    </font>
    <font>
      <i/>
      <u/>
      <sz val="10.5"/>
      <color rgb="FF000000"/>
      <name val="Franklin Gothic Book"/>
      <family val="2"/>
    </font>
    <font>
      <sz val="10.5"/>
      <name val="Calibri"/>
      <family val="2"/>
    </font>
    <font>
      <b/>
      <sz val="9"/>
      <color indexed="81"/>
      <name val="Tahoma"/>
      <family val="2"/>
    </font>
    <font>
      <b/>
      <sz val="9"/>
      <color indexed="10"/>
      <name val="Trebuchet MS"/>
      <family val="2"/>
    </font>
  </fonts>
  <fills count="11">
    <fill>
      <patternFill patternType="none"/>
    </fill>
    <fill>
      <patternFill patternType="gray125"/>
    </fill>
    <fill>
      <patternFill patternType="solid">
        <fgColor theme="0" tint="-0.14999847407452621"/>
        <bgColor indexed="64"/>
      </patternFill>
    </fill>
    <fill>
      <patternFill patternType="solid">
        <fgColor theme="4"/>
        <bgColor theme="4"/>
      </patternFill>
    </fill>
    <fill>
      <patternFill patternType="solid">
        <fgColor rgb="FFF2F2F2"/>
        <bgColor indexed="64"/>
      </patternFill>
    </fill>
    <fill>
      <patternFill patternType="solid">
        <fgColor rgb="FFD9D9D9"/>
        <bgColor indexed="64"/>
      </patternFill>
    </fill>
    <fill>
      <patternFill patternType="solid">
        <fgColor theme="4" tint="0.79998168889431442"/>
        <bgColor indexed="64"/>
      </patternFill>
    </fill>
    <fill>
      <patternFill patternType="solid">
        <fgColor theme="0"/>
        <bgColor indexed="64"/>
      </patternFill>
    </fill>
    <fill>
      <patternFill patternType="solid">
        <fgColor rgb="FFF6A70A"/>
        <bgColor indexed="64"/>
      </patternFill>
    </fill>
    <fill>
      <patternFill patternType="solid">
        <fgColor rgb="FF165B89"/>
        <bgColor indexed="64"/>
      </patternFill>
    </fill>
    <fill>
      <patternFill patternType="solid">
        <fgColor rgb="FFF2F2F2"/>
        <bgColor theme="4" tint="0.79998168889431442"/>
      </patternFill>
    </fill>
  </fills>
  <borders count="46">
    <border>
      <left/>
      <right/>
      <top/>
      <bottom/>
      <diagonal/>
    </border>
    <border>
      <left/>
      <right/>
      <top style="thin">
        <color indexed="64"/>
      </top>
      <bottom/>
      <diagonal/>
    </border>
    <border>
      <left/>
      <right/>
      <top/>
      <bottom style="medium">
        <color indexed="64"/>
      </bottom>
      <diagonal/>
    </border>
    <border>
      <left/>
      <right/>
      <top/>
      <bottom style="medium">
        <color rgb="FF0076AF"/>
      </bottom>
      <diagonal/>
    </border>
    <border>
      <left style="medium">
        <color theme="0"/>
      </left>
      <right style="medium">
        <color theme="0"/>
      </right>
      <top style="medium">
        <color theme="0"/>
      </top>
      <bottom style="medium">
        <color theme="0"/>
      </bottom>
      <diagonal/>
    </border>
    <border>
      <left/>
      <right style="thin">
        <color theme="0"/>
      </right>
      <top/>
      <bottom/>
      <diagonal/>
    </border>
    <border>
      <left style="thin">
        <color theme="0"/>
      </left>
      <right style="thin">
        <color theme="0"/>
      </right>
      <top/>
      <bottom/>
      <diagonal/>
    </border>
    <border>
      <left style="thin">
        <color theme="0"/>
      </left>
      <right/>
      <top/>
      <bottom/>
      <diagonal/>
    </border>
    <border>
      <left/>
      <right/>
      <top style="thin">
        <color theme="4" tint="0.39997558519241921"/>
      </top>
      <bottom style="thin">
        <color theme="4" tint="0.39997558519241921"/>
      </bottom>
      <diagonal/>
    </border>
    <border>
      <left/>
      <right style="thin">
        <color theme="4" tint="0.39997558519241921"/>
      </right>
      <top style="thin">
        <color theme="4" tint="0.39997558519241921"/>
      </top>
      <bottom style="thin">
        <color theme="4" tint="0.39997558519241921"/>
      </bottom>
      <diagonal/>
    </border>
    <border>
      <left/>
      <right style="thin">
        <color theme="0"/>
      </right>
      <top/>
      <bottom style="medium">
        <color indexed="64"/>
      </bottom>
      <diagonal/>
    </border>
    <border>
      <left style="thin">
        <color theme="0"/>
      </left>
      <right style="thin">
        <color theme="0"/>
      </right>
      <top/>
      <bottom style="medium">
        <color indexed="64"/>
      </bottom>
      <diagonal/>
    </border>
    <border>
      <left style="thin">
        <color theme="0"/>
      </left>
      <right/>
      <top/>
      <bottom style="medium">
        <color indexed="64"/>
      </bottom>
      <diagonal/>
    </border>
    <border>
      <left/>
      <right style="thin">
        <color theme="0"/>
      </right>
      <top style="thin">
        <color indexed="64"/>
      </top>
      <bottom/>
      <diagonal/>
    </border>
    <border>
      <left style="thin">
        <color theme="0"/>
      </left>
      <right/>
      <top style="thin">
        <color indexed="64"/>
      </top>
      <bottom/>
      <diagonal/>
    </border>
    <border>
      <left/>
      <right/>
      <top/>
      <bottom style="thin">
        <color theme="4" tint="0.39997558519241921"/>
      </bottom>
      <diagonal/>
    </border>
    <border>
      <left/>
      <right style="thin">
        <color theme="4" tint="0.39997558519241921"/>
      </right>
      <top/>
      <bottom style="thin">
        <color theme="4" tint="0.39997558519241921"/>
      </bottom>
      <diagonal/>
    </border>
    <border>
      <left/>
      <right/>
      <top style="medium">
        <color indexed="64"/>
      </top>
      <bottom style="medium">
        <color indexed="64"/>
      </bottom>
      <diagonal/>
    </border>
    <border>
      <left style="medium">
        <color theme="0"/>
      </left>
      <right/>
      <top style="medium">
        <color theme="0"/>
      </top>
      <bottom style="medium">
        <color theme="0"/>
      </bottom>
      <diagonal/>
    </border>
    <border>
      <left/>
      <right/>
      <top style="medium">
        <color theme="0"/>
      </top>
      <bottom style="medium">
        <color theme="0"/>
      </bottom>
      <diagonal/>
    </border>
    <border>
      <left/>
      <right style="medium">
        <color theme="0"/>
      </right>
      <top style="medium">
        <color theme="0"/>
      </top>
      <bottom style="medium">
        <color theme="0"/>
      </bottom>
      <diagonal/>
    </border>
    <border>
      <left/>
      <right/>
      <top style="thin">
        <color indexed="64"/>
      </top>
      <bottom style="double">
        <color indexed="64"/>
      </bottom>
      <diagonal/>
    </border>
    <border>
      <left/>
      <right/>
      <top style="medium">
        <color rgb="FF0076AF"/>
      </top>
      <bottom/>
      <diagonal/>
    </border>
    <border>
      <left/>
      <right/>
      <top/>
      <bottom style="thin">
        <color indexed="64"/>
      </bottom>
      <diagonal/>
    </border>
    <border>
      <left/>
      <right/>
      <top/>
      <bottom style="medium">
        <color theme="0"/>
      </bottom>
      <diagonal/>
    </border>
    <border>
      <left/>
      <right/>
      <top style="medium">
        <color theme="0"/>
      </top>
      <bottom/>
      <diagonal/>
    </border>
    <border>
      <left style="thin">
        <color theme="0"/>
      </left>
      <right/>
      <top style="medium">
        <color auto="1"/>
      </top>
      <bottom style="medium">
        <color auto="1"/>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top style="medium">
        <color indexed="64"/>
      </top>
      <bottom/>
      <diagonal/>
    </border>
    <border>
      <left/>
      <right style="thin">
        <color theme="0"/>
      </right>
      <top style="medium">
        <color indexed="64"/>
      </top>
      <bottom style="medium">
        <color indexed="64"/>
      </bottom>
      <diagonal/>
    </border>
    <border>
      <left/>
      <right/>
      <top style="thin">
        <color indexed="64"/>
      </top>
      <bottom style="thin">
        <color indexed="64"/>
      </bottom>
      <diagonal/>
    </border>
    <border>
      <left style="thin">
        <color theme="0"/>
      </left>
      <right/>
      <top/>
      <bottom style="thin">
        <color indexed="64"/>
      </bottom>
      <diagonal/>
    </border>
    <border>
      <left/>
      <right/>
      <top style="medium">
        <color indexed="64"/>
      </top>
      <bottom style="medium">
        <color rgb="FF188FBB"/>
      </bottom>
      <diagonal/>
    </border>
    <border>
      <left style="medium">
        <color indexed="64"/>
      </left>
      <right/>
      <top/>
      <bottom/>
      <diagonal/>
    </border>
    <border>
      <left style="thin">
        <color theme="0"/>
      </left>
      <right/>
      <top style="medium">
        <color indexed="64"/>
      </top>
      <bottom/>
      <diagonal/>
    </border>
  </borders>
  <cellStyleXfs count="8">
    <xf numFmtId="0" fontId="0" fillId="0" borderId="0"/>
    <xf numFmtId="165" fontId="1" fillId="0" borderId="0" applyFont="0" applyFill="0" applyBorder="0" applyAlignment="0" applyProtection="0"/>
    <xf numFmtId="0" fontId="4" fillId="0" borderId="0" applyNumberFormat="0" applyFill="0" applyBorder="0" applyAlignment="0" applyProtection="0"/>
    <xf numFmtId="0" fontId="5" fillId="0" borderId="0"/>
    <xf numFmtId="0" fontId="6" fillId="0" borderId="0" applyNumberFormat="0" applyFill="0" applyBorder="0" applyAlignment="0" applyProtection="0"/>
    <xf numFmtId="0" fontId="8" fillId="0" borderId="0" applyNumberFormat="0" applyFill="0" applyBorder="0" applyAlignment="0" applyProtection="0"/>
    <xf numFmtId="9" fontId="1" fillId="0" borderId="0" applyFont="0" applyFill="0" applyBorder="0" applyAlignment="0" applyProtection="0"/>
    <xf numFmtId="0" fontId="75" fillId="0" borderId="0"/>
  </cellStyleXfs>
  <cellXfs count="435">
    <xf numFmtId="0" fontId="0" fillId="0" borderId="0" xfId="0"/>
    <xf numFmtId="0" fontId="0" fillId="0" borderId="0" xfId="0" applyAlignment="1"/>
    <xf numFmtId="0" fontId="0" fillId="0" borderId="8" xfId="0" applyFont="1" applyFill="1" applyBorder="1" applyAlignment="1"/>
    <xf numFmtId="0" fontId="0" fillId="0" borderId="9" xfId="0" applyFont="1" applyFill="1" applyBorder="1" applyAlignment="1"/>
    <xf numFmtId="0" fontId="0" fillId="0" borderId="8" xfId="0" applyFill="1" applyBorder="1" applyAlignment="1"/>
    <xf numFmtId="0" fontId="0" fillId="0" borderId="9" xfId="0" applyFill="1" applyBorder="1" applyAlignment="1"/>
    <xf numFmtId="0" fontId="0" fillId="0" borderId="0" xfId="0" applyAlignment="1">
      <alignment wrapText="1"/>
    </xf>
    <xf numFmtId="0" fontId="2" fillId="3" borderId="15" xfId="0" applyFont="1" applyFill="1" applyBorder="1" applyAlignment="1">
      <alignment wrapText="1"/>
    </xf>
    <xf numFmtId="0" fontId="3" fillId="0" borderId="0" xfId="0" applyFont="1" applyAlignment="1">
      <alignment wrapText="1"/>
    </xf>
    <xf numFmtId="49" fontId="7" fillId="0" borderId="0" xfId="0" applyNumberFormat="1" applyFont="1" applyAlignment="1">
      <alignment horizontal="left" wrapText="1"/>
    </xf>
    <xf numFmtId="0" fontId="9" fillId="0" borderId="0" xfId="0" quotePrefix="1" applyFont="1" applyAlignment="1">
      <alignment wrapText="1"/>
    </xf>
    <xf numFmtId="49" fontId="0" fillId="0" borderId="0" xfId="0" applyNumberFormat="1" applyAlignment="1">
      <alignment wrapText="1"/>
    </xf>
    <xf numFmtId="0" fontId="0" fillId="0" borderId="0" xfId="0" applyNumberFormat="1" applyAlignment="1">
      <alignment wrapText="1"/>
    </xf>
    <xf numFmtId="0" fontId="0" fillId="0" borderId="0" xfId="0" applyFont="1" applyAlignment="1">
      <alignment wrapText="1"/>
    </xf>
    <xf numFmtId="0" fontId="2" fillId="3" borderId="16" xfId="0" applyFont="1" applyFill="1" applyBorder="1" applyAlignment="1">
      <alignment wrapText="1"/>
    </xf>
    <xf numFmtId="0" fontId="0" fillId="0" borderId="8" xfId="0" applyFont="1" applyFill="1" applyBorder="1" applyAlignment="1">
      <alignment wrapText="1"/>
    </xf>
    <xf numFmtId="0" fontId="0" fillId="0" borderId="9" xfId="0" applyFont="1" applyFill="1" applyBorder="1" applyAlignment="1">
      <alignment wrapText="1"/>
    </xf>
    <xf numFmtId="0" fontId="10" fillId="0" borderId="0" xfId="3" applyFont="1" applyFill="1" applyAlignment="1">
      <alignment horizontal="left" vertical="center"/>
    </xf>
    <xf numFmtId="0" fontId="10" fillId="0" borderId="0" xfId="3" applyFont="1" applyFill="1" applyBorder="1" applyAlignment="1">
      <alignment horizontal="left" vertical="center"/>
    </xf>
    <xf numFmtId="0" fontId="10" fillId="0" borderId="0" xfId="3" applyFont="1" applyFill="1" applyBorder="1" applyAlignment="1">
      <alignment horizontal="right" vertical="center"/>
    </xf>
    <xf numFmtId="0" fontId="11" fillId="2" borderId="0" xfId="3" applyFont="1" applyFill="1" applyBorder="1" applyAlignment="1">
      <alignment horizontal="left" vertical="center"/>
    </xf>
    <xf numFmtId="0" fontId="12" fillId="2" borderId="0" xfId="3" applyFont="1" applyFill="1" applyBorder="1" applyAlignment="1">
      <alignment horizontal="left" vertical="center"/>
    </xf>
    <xf numFmtId="0" fontId="10" fillId="2" borderId="0" xfId="3" applyFont="1" applyFill="1" applyBorder="1" applyAlignment="1">
      <alignment horizontal="left" vertical="center"/>
    </xf>
    <xf numFmtId="0" fontId="13" fillId="2" borderId="0" xfId="3" applyFont="1" applyFill="1" applyBorder="1" applyAlignment="1">
      <alignment vertical="center"/>
    </xf>
    <xf numFmtId="0" fontId="10" fillId="2" borderId="0" xfId="3" applyFont="1" applyFill="1" applyBorder="1" applyAlignment="1">
      <alignment vertical="center"/>
    </xf>
    <xf numFmtId="0" fontId="14" fillId="2" borderId="0" xfId="3" applyFont="1" applyFill="1" applyBorder="1" applyAlignment="1">
      <alignment vertical="center"/>
    </xf>
    <xf numFmtId="0" fontId="11" fillId="2" borderId="0" xfId="3" applyFont="1" applyFill="1" applyBorder="1" applyAlignment="1">
      <alignment vertical="center"/>
    </xf>
    <xf numFmtId="0" fontId="15" fillId="5" borderId="0" xfId="3" applyFont="1" applyFill="1" applyBorder="1" applyAlignment="1">
      <alignment horizontal="left" vertical="center"/>
    </xf>
    <xf numFmtId="0" fontId="11" fillId="2" borderId="0" xfId="3" applyFont="1" applyFill="1" applyBorder="1" applyAlignment="1">
      <alignment horizontal="left" vertical="center" wrapText="1" indent="2"/>
    </xf>
    <xf numFmtId="0" fontId="16" fillId="5" borderId="0" xfId="3" applyFont="1" applyFill="1" applyBorder="1" applyAlignment="1">
      <alignment vertical="center"/>
    </xf>
    <xf numFmtId="0" fontId="11" fillId="2" borderId="0" xfId="3" applyFont="1" applyFill="1" applyBorder="1" applyAlignment="1">
      <alignment vertical="center" wrapText="1"/>
    </xf>
    <xf numFmtId="0" fontId="15" fillId="5" borderId="0" xfId="3" applyFont="1" applyFill="1" applyBorder="1" applyAlignment="1">
      <alignment vertical="center"/>
    </xf>
    <xf numFmtId="0" fontId="16" fillId="2" borderId="0" xfId="3" applyFont="1" applyFill="1" applyBorder="1" applyAlignment="1">
      <alignment vertical="center"/>
    </xf>
    <xf numFmtId="0" fontId="15" fillId="2" borderId="0" xfId="3" applyFont="1" applyFill="1" applyBorder="1" applyAlignment="1">
      <alignment vertical="center"/>
    </xf>
    <xf numFmtId="0" fontId="12" fillId="2" borderId="0" xfId="3" applyFont="1" applyFill="1" applyBorder="1" applyAlignment="1">
      <alignment vertical="center"/>
    </xf>
    <xf numFmtId="0" fontId="18" fillId="5" borderId="0" xfId="3" applyFont="1" applyFill="1" applyBorder="1" applyAlignment="1">
      <alignment vertical="center"/>
    </xf>
    <xf numFmtId="0" fontId="19" fillId="2" borderId="0" xfId="3" applyFont="1" applyFill="1" applyBorder="1" applyAlignment="1">
      <alignment vertical="center"/>
    </xf>
    <xf numFmtId="0" fontId="15" fillId="5" borderId="0" xfId="3" applyFont="1" applyFill="1" applyBorder="1" applyAlignment="1">
      <alignment horizontal="left" vertical="center" indent="2"/>
    </xf>
    <xf numFmtId="0" fontId="20" fillId="2" borderId="0" xfId="2" applyFont="1" applyFill="1" applyBorder="1" applyAlignment="1"/>
    <xf numFmtId="0" fontId="10" fillId="7" borderId="0" xfId="3" applyFont="1" applyFill="1" applyBorder="1" applyAlignment="1">
      <alignment horizontal="left" vertical="center"/>
    </xf>
    <xf numFmtId="0" fontId="12" fillId="7" borderId="0" xfId="3" applyFont="1" applyFill="1" applyBorder="1" applyAlignment="1">
      <alignment vertical="center"/>
    </xf>
    <xf numFmtId="0" fontId="21" fillId="7" borderId="0" xfId="2" applyFont="1" applyFill="1" applyBorder="1" applyAlignment="1"/>
    <xf numFmtId="0" fontId="10" fillId="7" borderId="0" xfId="3" applyFont="1" applyFill="1" applyAlignment="1">
      <alignment horizontal="left" vertical="center"/>
    </xf>
    <xf numFmtId="0" fontId="10" fillId="0" borderId="0" xfId="3" applyFont="1" applyFill="1" applyBorder="1" applyAlignment="1">
      <alignment horizontal="left" vertical="center" wrapText="1"/>
    </xf>
    <xf numFmtId="0" fontId="10" fillId="0" borderId="0" xfId="3" applyFont="1" applyFill="1" applyAlignment="1">
      <alignment horizontal="left" vertical="center" wrapText="1"/>
    </xf>
    <xf numFmtId="0" fontId="18" fillId="6" borderId="38" xfId="3" applyFont="1" applyFill="1" applyBorder="1" applyAlignment="1">
      <alignment horizontal="left" vertical="center" wrapText="1"/>
    </xf>
    <xf numFmtId="0" fontId="18" fillId="0" borderId="38" xfId="3" applyFont="1" applyFill="1" applyBorder="1" applyAlignment="1">
      <alignment horizontal="left" vertical="center" wrapText="1"/>
    </xf>
    <xf numFmtId="0" fontId="22" fillId="7" borderId="0" xfId="3" applyFont="1" applyFill="1" applyBorder="1" applyAlignment="1">
      <alignment horizontal="left" vertical="center"/>
    </xf>
    <xf numFmtId="0" fontId="21" fillId="2" borderId="0" xfId="4" applyFont="1" applyFill="1" applyBorder="1" applyAlignment="1"/>
    <xf numFmtId="0" fontId="12" fillId="0" borderId="0" xfId="3" applyFont="1" applyFill="1" applyBorder="1" applyAlignment="1">
      <alignment vertical="center"/>
    </xf>
    <xf numFmtId="0" fontId="21" fillId="0" borderId="0" xfId="4" applyFont="1" applyFill="1" applyBorder="1" applyAlignment="1"/>
    <xf numFmtId="0" fontId="23" fillId="4" borderId="27" xfId="3" applyFont="1" applyFill="1" applyBorder="1" applyAlignment="1">
      <alignment vertical="center" wrapText="1"/>
    </xf>
    <xf numFmtId="0" fontId="25" fillId="0" borderId="0" xfId="3" applyFont="1" applyFill="1" applyBorder="1" applyAlignment="1">
      <alignment vertical="center" wrapText="1"/>
    </xf>
    <xf numFmtId="0" fontId="23" fillId="4" borderId="30" xfId="3" applyFont="1" applyFill="1" applyBorder="1" applyAlignment="1">
      <alignment vertical="center" wrapText="1"/>
    </xf>
    <xf numFmtId="0" fontId="25" fillId="4" borderId="1" xfId="3" applyFont="1" applyFill="1" applyBorder="1" applyAlignment="1">
      <alignment vertical="center" wrapText="1"/>
    </xf>
    <xf numFmtId="0" fontId="25" fillId="4" borderId="31" xfId="3" applyFont="1" applyFill="1" applyBorder="1" applyAlignment="1">
      <alignment vertical="center" wrapText="1"/>
    </xf>
    <xf numFmtId="0" fontId="25" fillId="4" borderId="28" xfId="3" applyFont="1" applyFill="1" applyBorder="1" applyAlignment="1">
      <alignment vertical="center" wrapText="1"/>
    </xf>
    <xf numFmtId="0" fontId="25" fillId="4" borderId="34" xfId="3" applyFont="1" applyFill="1" applyBorder="1" applyAlignment="1">
      <alignment vertical="center" wrapText="1"/>
    </xf>
    <xf numFmtId="0" fontId="25" fillId="4" borderId="0" xfId="3" applyFont="1" applyFill="1" applyBorder="1" applyAlignment="1">
      <alignment vertical="center" wrapText="1"/>
    </xf>
    <xf numFmtId="0" fontId="25" fillId="4" borderId="35" xfId="3" applyFont="1" applyFill="1" applyBorder="1" applyAlignment="1">
      <alignment vertical="center" wrapText="1"/>
    </xf>
    <xf numFmtId="0" fontId="26" fillId="4" borderId="29" xfId="3" applyFont="1" applyFill="1" applyBorder="1" applyAlignment="1">
      <alignment vertical="center" wrapText="1"/>
    </xf>
    <xf numFmtId="0" fontId="25" fillId="4" borderId="33" xfId="3" applyFont="1" applyFill="1" applyBorder="1" applyAlignment="1">
      <alignment vertical="center" wrapText="1"/>
    </xf>
    <xf numFmtId="0" fontId="12" fillId="0" borderId="3" xfId="3" applyFont="1" applyFill="1" applyBorder="1" applyAlignment="1">
      <alignment vertical="center"/>
    </xf>
    <xf numFmtId="0" fontId="10" fillId="0" borderId="3" xfId="3" applyFont="1" applyFill="1" applyBorder="1" applyAlignment="1">
      <alignment horizontal="left" vertical="center"/>
    </xf>
    <xf numFmtId="0" fontId="25" fillId="0" borderId="0" xfId="3" applyFont="1" applyFill="1" applyBorder="1" applyAlignment="1">
      <alignment horizontal="left" vertical="center"/>
    </xf>
    <xf numFmtId="0" fontId="12" fillId="0" borderId="0" xfId="3" applyFont="1" applyFill="1" applyBorder="1" applyAlignment="1">
      <alignment horizontal="left" vertical="center" indent="2"/>
    </xf>
    <xf numFmtId="0" fontId="11" fillId="0" borderId="0" xfId="3" applyFont="1" applyFill="1" applyBorder="1" applyAlignment="1">
      <alignment vertical="center"/>
    </xf>
    <xf numFmtId="0" fontId="19" fillId="0" borderId="0" xfId="3" applyFont="1" applyFill="1" applyBorder="1" applyAlignment="1">
      <alignment vertical="center"/>
    </xf>
    <xf numFmtId="0" fontId="11" fillId="0" borderId="0" xfId="3" applyFont="1" applyFill="1" applyBorder="1" applyAlignment="1">
      <alignment horizontal="left" vertical="center"/>
    </xf>
    <xf numFmtId="0" fontId="11" fillId="0" borderId="0" xfId="3" applyFont="1" applyFill="1" applyBorder="1" applyAlignment="1">
      <alignment horizontal="left" vertical="center" indent="2"/>
    </xf>
    <xf numFmtId="167" fontId="11" fillId="0" borderId="0" xfId="3" applyNumberFormat="1" applyFont="1" applyFill="1" applyBorder="1" applyAlignment="1">
      <alignment vertical="center"/>
    </xf>
    <xf numFmtId="0" fontId="25" fillId="0" borderId="0" xfId="3" applyFont="1" applyFill="1" applyAlignment="1">
      <alignment horizontal="left" vertical="center"/>
    </xf>
    <xf numFmtId="0" fontId="11" fillId="0" borderId="0" xfId="3" applyFont="1" applyFill="1" applyBorder="1" applyAlignment="1">
      <alignment horizontal="left" vertical="center" wrapText="1" indent="2"/>
    </xf>
    <xf numFmtId="0" fontId="31" fillId="0" borderId="0" xfId="3" applyFont="1" applyFill="1" applyBorder="1" applyAlignment="1">
      <alignment vertical="center"/>
    </xf>
    <xf numFmtId="0" fontId="11" fillId="0" borderId="0" xfId="3" applyFont="1" applyFill="1" applyBorder="1" applyAlignment="1">
      <alignment horizontal="left" vertical="center" indent="4"/>
    </xf>
    <xf numFmtId="0" fontId="11" fillId="0" borderId="0" xfId="3" applyFont="1" applyFill="1" applyBorder="1" applyAlignment="1">
      <alignment horizontal="left" vertical="center" indent="6"/>
    </xf>
    <xf numFmtId="0" fontId="32" fillId="0" borderId="0" xfId="2" applyFont="1" applyFill="1" applyBorder="1" applyAlignment="1">
      <alignment horizontal="left" vertical="center" indent="2"/>
    </xf>
    <xf numFmtId="166" fontId="11" fillId="0" borderId="0" xfId="1" applyNumberFormat="1" applyFont="1" applyFill="1" applyBorder="1" applyAlignment="1">
      <alignment vertical="center"/>
    </xf>
    <xf numFmtId="0" fontId="33" fillId="0" borderId="0" xfId="2" applyFont="1" applyFill="1" applyBorder="1" applyAlignment="1">
      <alignment horizontal="left" vertical="center" wrapText="1"/>
    </xf>
    <xf numFmtId="0" fontId="23" fillId="0" borderId="0" xfId="3" applyFont="1" applyFill="1" applyBorder="1" applyAlignment="1">
      <alignment horizontal="left" vertical="center"/>
    </xf>
    <xf numFmtId="0" fontId="34" fillId="0" borderId="0" xfId="3" applyFont="1" applyFill="1" applyBorder="1" applyAlignment="1">
      <alignment vertical="center"/>
    </xf>
    <xf numFmtId="10" fontId="11" fillId="0" borderId="0" xfId="3" applyNumberFormat="1" applyFont="1" applyFill="1" applyBorder="1" applyAlignment="1">
      <alignment horizontal="left" vertical="center"/>
    </xf>
    <xf numFmtId="0" fontId="35" fillId="5" borderId="0" xfId="3" applyFont="1" applyFill="1" applyAlignment="1">
      <alignment horizontal="left" vertical="center"/>
    </xf>
    <xf numFmtId="0" fontId="10" fillId="5" borderId="0" xfId="3" applyFont="1" applyFill="1" applyAlignment="1">
      <alignment horizontal="left" vertical="center"/>
    </xf>
    <xf numFmtId="0" fontId="25" fillId="5" borderId="0" xfId="3" applyFont="1" applyFill="1" applyBorder="1" applyAlignment="1">
      <alignment vertical="center" wrapText="1"/>
    </xf>
    <xf numFmtId="0" fontId="37" fillId="2" borderId="0" xfId="2" applyFont="1" applyFill="1"/>
    <xf numFmtId="0" fontId="37" fillId="0" borderId="0" xfId="2" applyFont="1" applyFill="1"/>
    <xf numFmtId="0" fontId="26" fillId="0" borderId="0" xfId="3" applyFont="1" applyFill="1" applyAlignment="1">
      <alignment horizontal="left" vertical="center"/>
    </xf>
    <xf numFmtId="0" fontId="25" fillId="6" borderId="7" xfId="3" applyFont="1" applyFill="1" applyBorder="1" applyAlignment="1">
      <alignment horizontal="left" vertical="center"/>
    </xf>
    <xf numFmtId="0" fontId="25" fillId="6" borderId="12" xfId="3" applyFont="1" applyFill="1" applyBorder="1" applyAlignment="1">
      <alignment horizontal="left" vertical="center"/>
    </xf>
    <xf numFmtId="0" fontId="10" fillId="7" borderId="17" xfId="3" applyFont="1" applyFill="1" applyBorder="1" applyAlignment="1">
      <alignment horizontal="left" vertical="center"/>
    </xf>
    <xf numFmtId="0" fontId="25" fillId="6" borderId="1" xfId="3" applyFont="1" applyFill="1" applyBorder="1" applyAlignment="1">
      <alignment horizontal="left" vertical="center"/>
    </xf>
    <xf numFmtId="0" fontId="25" fillId="6" borderId="14" xfId="3" applyFont="1" applyFill="1" applyBorder="1" applyAlignment="1">
      <alignment horizontal="left" vertical="center"/>
    </xf>
    <xf numFmtId="0" fontId="31" fillId="6" borderId="2" xfId="3" applyFont="1" applyFill="1" applyBorder="1" applyAlignment="1">
      <alignment vertical="center"/>
    </xf>
    <xf numFmtId="0" fontId="43" fillId="0" borderId="0" xfId="3" applyFont="1" applyFill="1" applyBorder="1" applyAlignment="1">
      <alignment horizontal="left" vertical="center"/>
    </xf>
    <xf numFmtId="0" fontId="25" fillId="6" borderId="23" xfId="3" applyFont="1" applyFill="1" applyBorder="1" applyAlignment="1">
      <alignment horizontal="left" vertical="center"/>
    </xf>
    <xf numFmtId="0" fontId="32" fillId="0" borderId="1" xfId="2" applyFont="1" applyFill="1" applyBorder="1" applyAlignment="1" applyProtection="1">
      <alignment horizontal="left" vertical="center" indent="2"/>
      <protection locked="0"/>
    </xf>
    <xf numFmtId="0" fontId="21" fillId="0" borderId="5" xfId="2" applyFont="1" applyFill="1" applyBorder="1" applyAlignment="1" applyProtection="1">
      <alignment horizontal="left" vertical="center" wrapText="1"/>
      <protection locked="0"/>
    </xf>
    <xf numFmtId="10" fontId="10" fillId="0" borderId="0" xfId="6" applyNumberFormat="1" applyFont="1" applyFill="1" applyAlignment="1">
      <alignment horizontal="left" vertical="center"/>
    </xf>
    <xf numFmtId="0" fontId="22" fillId="6" borderId="38" xfId="3" applyFont="1" applyFill="1" applyBorder="1" applyAlignment="1">
      <alignment horizontal="left" vertical="center" wrapText="1"/>
    </xf>
    <xf numFmtId="0" fontId="13" fillId="0" borderId="0" xfId="3" applyFont="1" applyFill="1" applyBorder="1" applyAlignment="1">
      <alignment vertical="center"/>
    </xf>
    <xf numFmtId="0" fontId="10" fillId="0" borderId="0" xfId="3" applyFont="1" applyFill="1" applyBorder="1" applyAlignment="1">
      <alignment vertical="center"/>
    </xf>
    <xf numFmtId="0" fontId="49" fillId="0" borderId="27" xfId="2" applyFont="1" applyFill="1" applyBorder="1" applyAlignment="1">
      <alignment horizontal="left" vertical="center" wrapText="1"/>
    </xf>
    <xf numFmtId="0" fontId="42" fillId="6" borderId="27" xfId="3" applyFont="1" applyFill="1" applyBorder="1" applyAlignment="1">
      <alignment horizontal="left" vertical="center"/>
    </xf>
    <xf numFmtId="0" fontId="42" fillId="6" borderId="28" xfId="3" applyFont="1" applyFill="1" applyBorder="1" applyAlignment="1">
      <alignment horizontal="left" vertical="center"/>
    </xf>
    <xf numFmtId="0" fontId="42" fillId="6" borderId="29" xfId="3" applyFont="1" applyFill="1" applyBorder="1" applyAlignment="1">
      <alignment horizontal="left" vertical="center"/>
    </xf>
    <xf numFmtId="0" fontId="53" fillId="0" borderId="28" xfId="2" applyFont="1" applyFill="1" applyBorder="1" applyAlignment="1">
      <alignment horizontal="left" vertical="center" wrapText="1" indent="1"/>
    </xf>
    <xf numFmtId="0" fontId="53" fillId="0" borderId="29" xfId="2" applyFont="1" applyFill="1" applyBorder="1" applyAlignment="1">
      <alignment horizontal="left" vertical="center" wrapText="1" indent="1"/>
    </xf>
    <xf numFmtId="168" fontId="50" fillId="0" borderId="29" xfId="6" applyNumberFormat="1" applyFont="1" applyFill="1" applyBorder="1" applyAlignment="1">
      <alignment vertical="center" wrapText="1"/>
    </xf>
    <xf numFmtId="0" fontId="53" fillId="0" borderId="28" xfId="2" applyFont="1" applyFill="1" applyBorder="1" applyAlignment="1">
      <alignment horizontal="left" vertical="center" wrapText="1" indent="3"/>
    </xf>
    <xf numFmtId="0" fontId="53" fillId="0" borderId="29" xfId="2" applyFont="1" applyFill="1" applyBorder="1" applyAlignment="1">
      <alignment horizontal="left" vertical="center" wrapText="1" indent="3"/>
    </xf>
    <xf numFmtId="0" fontId="50" fillId="7" borderId="27" xfId="3" applyFont="1" applyFill="1" applyBorder="1" applyAlignment="1">
      <alignment vertical="center" wrapText="1"/>
    </xf>
    <xf numFmtId="0" fontId="51" fillId="7" borderId="27" xfId="3" applyFont="1" applyFill="1" applyBorder="1" applyAlignment="1">
      <alignment vertical="center"/>
    </xf>
    <xf numFmtId="0" fontId="53" fillId="0" borderId="28" xfId="2" applyFont="1" applyFill="1" applyBorder="1" applyAlignment="1">
      <alignment horizontal="left" vertical="center" wrapText="1"/>
    </xf>
    <xf numFmtId="0" fontId="54" fillId="0" borderId="28" xfId="2" applyFont="1" applyFill="1" applyBorder="1" applyAlignment="1">
      <alignment horizontal="left" vertical="center" wrapText="1" indent="1"/>
    </xf>
    <xf numFmtId="0" fontId="10" fillId="5" borderId="19" xfId="3" applyFont="1" applyFill="1" applyBorder="1" applyAlignment="1">
      <alignment horizontal="left" vertical="center"/>
    </xf>
    <xf numFmtId="0" fontId="10" fillId="5" borderId="25" xfId="3" applyFont="1" applyFill="1" applyBorder="1" applyAlignment="1">
      <alignment horizontal="left" vertical="center"/>
    </xf>
    <xf numFmtId="0" fontId="29" fillId="0" borderId="0" xfId="0" applyFont="1" applyAlignment="1">
      <alignment vertical="center"/>
    </xf>
    <xf numFmtId="0" fontId="42" fillId="0" borderId="0" xfId="0" applyFont="1" applyFill="1"/>
    <xf numFmtId="0" fontId="24" fillId="5" borderId="0" xfId="3" applyFont="1" applyFill="1" applyAlignment="1">
      <alignment horizontal="left" vertical="center"/>
    </xf>
    <xf numFmtId="0" fontId="24" fillId="0" borderId="0" xfId="3" applyFont="1" applyFill="1" applyAlignment="1">
      <alignment horizontal="left" vertical="center"/>
    </xf>
    <xf numFmtId="0" fontId="25" fillId="5" borderId="0" xfId="3" applyFont="1" applyFill="1" applyBorder="1" applyAlignment="1">
      <alignment horizontal="left" vertical="center" wrapText="1" indent="3"/>
    </xf>
    <xf numFmtId="0" fontId="21" fillId="2" borderId="0" xfId="2" applyFont="1" applyFill="1"/>
    <xf numFmtId="0" fontId="57" fillId="0" borderId="0" xfId="3" applyNumberFormat="1" applyFont="1" applyFill="1" applyBorder="1" applyAlignment="1">
      <alignment vertical="center"/>
    </xf>
    <xf numFmtId="0" fontId="58" fillId="0" borderId="0" xfId="3" applyFont="1" applyFill="1" applyBorder="1" applyAlignment="1">
      <alignment horizontal="left" vertical="center"/>
    </xf>
    <xf numFmtId="0" fontId="25" fillId="0" borderId="0" xfId="3" applyNumberFormat="1" applyFont="1" applyFill="1" applyBorder="1" applyAlignment="1">
      <alignment vertical="center"/>
    </xf>
    <xf numFmtId="165" fontId="25" fillId="0" borderId="0" xfId="1" applyFont="1" applyFill="1" applyAlignment="1">
      <alignment horizontal="left" vertical="center"/>
    </xf>
    <xf numFmtId="0" fontId="25" fillId="0" borderId="0" xfId="3" applyFont="1" applyFill="1" applyBorder="1" applyAlignment="1">
      <alignment vertical="center"/>
    </xf>
    <xf numFmtId="169" fontId="25" fillId="0" borderId="0" xfId="1" applyNumberFormat="1" applyFont="1" applyFill="1" applyAlignment="1">
      <alignment horizontal="left" vertical="center"/>
    </xf>
    <xf numFmtId="0" fontId="42" fillId="0" borderId="0" xfId="0" applyFont="1"/>
    <xf numFmtId="0" fontId="10" fillId="0" borderId="0" xfId="0" applyFont="1"/>
    <xf numFmtId="0" fontId="56" fillId="0" borderId="0" xfId="0" applyFont="1" applyAlignment="1">
      <alignment vertical="center"/>
    </xf>
    <xf numFmtId="0" fontId="35" fillId="5" borderId="0" xfId="0" applyFont="1" applyFill="1" applyAlignment="1">
      <alignment vertical="center" wrapText="1"/>
    </xf>
    <xf numFmtId="0" fontId="25" fillId="2" borderId="0" xfId="0" applyFont="1" applyFill="1" applyAlignment="1">
      <alignment horizontal="left" vertical="center" wrapText="1" indent="3"/>
    </xf>
    <xf numFmtId="0" fontId="14" fillId="5" borderId="0" xfId="3" applyFont="1" applyFill="1" applyAlignment="1">
      <alignment horizontal="left" vertical="center" wrapText="1" indent="3"/>
    </xf>
    <xf numFmtId="0" fontId="14" fillId="2" borderId="0" xfId="0" applyFont="1" applyFill="1" applyAlignment="1">
      <alignment horizontal="left" vertical="center" wrapText="1" indent="3"/>
    </xf>
    <xf numFmtId="0" fontId="14" fillId="2" borderId="0" xfId="0" applyFont="1" applyFill="1" applyAlignment="1">
      <alignment horizontal="left" vertical="center" wrapText="1"/>
    </xf>
    <xf numFmtId="0" fontId="14" fillId="2" borderId="0" xfId="0" applyFont="1" applyFill="1" applyAlignment="1">
      <alignment horizontal="left" vertical="top" wrapText="1" indent="3"/>
    </xf>
    <xf numFmtId="0" fontId="10" fillId="5" borderId="0" xfId="3" applyFont="1" applyFill="1" applyAlignment="1">
      <alignment horizontal="left" vertical="center" wrapText="1"/>
    </xf>
    <xf numFmtId="0" fontId="13" fillId="5" borderId="0" xfId="3" applyFont="1" applyFill="1" applyBorder="1" applyAlignment="1">
      <alignment vertical="center"/>
    </xf>
    <xf numFmtId="0" fontId="10" fillId="5" borderId="0" xfId="3" applyFont="1" applyFill="1" applyBorder="1" applyAlignment="1">
      <alignment vertical="center"/>
    </xf>
    <xf numFmtId="0" fontId="60" fillId="2" borderId="0" xfId="0" applyFont="1" applyFill="1" applyBorder="1" applyAlignment="1">
      <alignment vertical="center"/>
    </xf>
    <xf numFmtId="0" fontId="61" fillId="2" borderId="0" xfId="0" applyFont="1" applyFill="1" applyBorder="1"/>
    <xf numFmtId="0" fontId="63" fillId="0" borderId="0" xfId="5" applyFont="1"/>
    <xf numFmtId="0" fontId="42" fillId="0" borderId="0" xfId="0" applyFont="1" applyAlignment="1"/>
    <xf numFmtId="0" fontId="42" fillId="0" borderId="0" xfId="0" applyFont="1" applyAlignment="1">
      <alignment wrapText="1"/>
    </xf>
    <xf numFmtId="0" fontId="42" fillId="0" borderId="0" xfId="3" applyFont="1" applyFill="1" applyAlignment="1">
      <alignment horizontal="left" vertical="center"/>
    </xf>
    <xf numFmtId="165" fontId="42" fillId="0" borderId="0" xfId="1" applyFont="1"/>
    <xf numFmtId="0" fontId="58" fillId="4" borderId="2" xfId="0" applyFont="1" applyFill="1" applyBorder="1" applyAlignment="1">
      <alignment vertical="center"/>
    </xf>
    <xf numFmtId="0" fontId="63" fillId="0" borderId="0" xfId="5" applyNumberFormat="1" applyFont="1"/>
    <xf numFmtId="0" fontId="43" fillId="0" borderId="0" xfId="0" applyFont="1"/>
    <xf numFmtId="0" fontId="58" fillId="0" borderId="36" xfId="0" applyFont="1" applyBorder="1"/>
    <xf numFmtId="165" fontId="58" fillId="0" borderId="17" xfId="1" applyFont="1" applyBorder="1"/>
    <xf numFmtId="0" fontId="58" fillId="0" borderId="17" xfId="0" applyFont="1" applyBorder="1"/>
    <xf numFmtId="165" fontId="42" fillId="0" borderId="0" xfId="0" applyNumberFormat="1" applyFont="1"/>
    <xf numFmtId="0" fontId="43" fillId="2" borderId="0" xfId="3" applyFont="1" applyFill="1" applyBorder="1" applyAlignment="1">
      <alignment horizontal="left" vertical="center" indent="1"/>
    </xf>
    <xf numFmtId="0" fontId="43" fillId="2" borderId="0" xfId="3" applyFont="1" applyFill="1" applyBorder="1" applyAlignment="1">
      <alignment horizontal="left" vertical="center"/>
    </xf>
    <xf numFmtId="165" fontId="43" fillId="2" borderId="0" xfId="1" applyFont="1" applyFill="1" applyBorder="1" applyAlignment="1">
      <alignment horizontal="left" vertical="center"/>
    </xf>
    <xf numFmtId="0" fontId="61" fillId="2" borderId="1" xfId="3" applyFont="1" applyFill="1" applyBorder="1" applyAlignment="1">
      <alignment horizontal="left" vertical="center"/>
    </xf>
    <xf numFmtId="165" fontId="61" fillId="2" borderId="1" xfId="1" applyFont="1" applyFill="1" applyBorder="1" applyAlignment="1">
      <alignment horizontal="left" vertical="center"/>
    </xf>
    <xf numFmtId="165" fontId="61" fillId="2" borderId="41" xfId="1" applyFont="1" applyFill="1" applyBorder="1" applyAlignment="1">
      <alignment horizontal="left" vertical="center"/>
    </xf>
    <xf numFmtId="0" fontId="43" fillId="2" borderId="1" xfId="3" applyFont="1" applyFill="1" applyBorder="1" applyAlignment="1">
      <alignment horizontal="left" vertical="center"/>
    </xf>
    <xf numFmtId="165" fontId="43" fillId="2" borderId="1" xfId="1" applyFont="1" applyFill="1" applyBorder="1" applyAlignment="1">
      <alignment horizontal="left" vertical="center"/>
    </xf>
    <xf numFmtId="0" fontId="42" fillId="5" borderId="0" xfId="0" applyFont="1" applyFill="1" applyAlignment="1"/>
    <xf numFmtId="0" fontId="42" fillId="5" borderId="0" xfId="0" applyFont="1" applyFill="1" applyAlignment="1">
      <alignment wrapText="1"/>
    </xf>
    <xf numFmtId="0" fontId="42" fillId="5" borderId="0" xfId="0" applyFont="1" applyFill="1"/>
    <xf numFmtId="0" fontId="35" fillId="5" borderId="0" xfId="0" applyFont="1" applyFill="1" applyAlignment="1">
      <alignment vertical="center"/>
    </xf>
    <xf numFmtId="0" fontId="25" fillId="2" borderId="0" xfId="0" applyFont="1" applyFill="1" applyAlignment="1">
      <alignment horizontal="left" vertical="center" wrapText="1" indent="2"/>
    </xf>
    <xf numFmtId="165" fontId="58" fillId="0" borderId="37" xfId="1" applyFont="1" applyBorder="1"/>
    <xf numFmtId="0" fontId="16" fillId="0" borderId="24" xfId="2" applyFont="1" applyFill="1" applyBorder="1" applyAlignment="1"/>
    <xf numFmtId="0" fontId="16" fillId="0" borderId="0" xfId="2" applyFont="1" applyFill="1" applyBorder="1" applyAlignment="1"/>
    <xf numFmtId="0" fontId="16" fillId="0" borderId="25" xfId="2" applyFont="1" applyFill="1" applyBorder="1" applyAlignment="1"/>
    <xf numFmtId="0" fontId="28" fillId="0" borderId="25" xfId="2" applyFont="1" applyFill="1" applyBorder="1" applyAlignment="1"/>
    <xf numFmtId="0" fontId="10" fillId="8" borderId="0" xfId="3" applyFont="1" applyFill="1" applyAlignment="1">
      <alignment horizontal="left" vertical="center"/>
    </xf>
    <xf numFmtId="0" fontId="10" fillId="8" borderId="0" xfId="3" applyFont="1" applyFill="1" applyBorder="1" applyAlignment="1">
      <alignment horizontal="right" vertical="center"/>
    </xf>
    <xf numFmtId="0" fontId="22" fillId="8" borderId="38" xfId="3" applyFont="1" applyFill="1" applyBorder="1" applyAlignment="1">
      <alignment horizontal="left" vertical="center" wrapText="1"/>
    </xf>
    <xf numFmtId="0" fontId="11" fillId="8" borderId="6" xfId="3" applyFont="1" applyFill="1" applyBorder="1" applyAlignment="1">
      <alignment vertical="center"/>
    </xf>
    <xf numFmtId="167" fontId="11" fillId="8" borderId="6" xfId="3" applyNumberFormat="1" applyFont="1" applyFill="1" applyBorder="1" applyAlignment="1">
      <alignment vertical="center"/>
    </xf>
    <xf numFmtId="0" fontId="41" fillId="8" borderId="23" xfId="3" applyFont="1" applyFill="1" applyBorder="1" applyAlignment="1">
      <alignment vertical="center"/>
    </xf>
    <xf numFmtId="0" fontId="37" fillId="8" borderId="23" xfId="4" applyFont="1" applyFill="1" applyBorder="1" applyAlignment="1">
      <alignment vertical="center" wrapText="1"/>
    </xf>
    <xf numFmtId="0" fontId="11" fillId="8" borderId="39" xfId="3" applyFont="1" applyFill="1" applyBorder="1" applyAlignment="1">
      <alignment vertical="center" wrapText="1"/>
    </xf>
    <xf numFmtId="0" fontId="11" fillId="8" borderId="1" xfId="3" applyFont="1" applyFill="1" applyBorder="1" applyAlignment="1">
      <alignment vertical="center"/>
    </xf>
    <xf numFmtId="0" fontId="50" fillId="8" borderId="28" xfId="3" applyFont="1" applyFill="1" applyBorder="1" applyAlignment="1">
      <alignment vertical="center" wrapText="1"/>
    </xf>
    <xf numFmtId="0" fontId="50" fillId="8" borderId="29" xfId="3" applyFont="1" applyFill="1" applyBorder="1" applyAlignment="1">
      <alignment vertical="center" wrapText="1"/>
    </xf>
    <xf numFmtId="0" fontId="69" fillId="6" borderId="27" xfId="3" applyFont="1" applyFill="1" applyBorder="1" applyAlignment="1">
      <alignment horizontal="left" vertical="center"/>
    </xf>
    <xf numFmtId="0" fontId="69" fillId="6" borderId="28" xfId="3" applyFont="1" applyFill="1" applyBorder="1" applyAlignment="1">
      <alignment horizontal="left" vertical="center"/>
    </xf>
    <xf numFmtId="0" fontId="69" fillId="6" borderId="29" xfId="3" applyFont="1" applyFill="1" applyBorder="1" applyAlignment="1">
      <alignment horizontal="left" vertical="center"/>
    </xf>
    <xf numFmtId="0" fontId="50" fillId="8" borderId="28" xfId="3" applyFont="1" applyFill="1" applyBorder="1" applyAlignment="1">
      <alignment horizontal="left" vertical="center" wrapText="1" indent="5"/>
    </xf>
    <xf numFmtId="0" fontId="46" fillId="8" borderId="0" xfId="3" applyFont="1" applyFill="1" applyBorder="1" applyAlignment="1">
      <alignment vertical="center"/>
    </xf>
    <xf numFmtId="0" fontId="10" fillId="8" borderId="0" xfId="3" applyFont="1" applyFill="1" applyBorder="1" applyAlignment="1">
      <alignment horizontal="left" vertical="center"/>
    </xf>
    <xf numFmtId="0" fontId="25" fillId="8" borderId="0" xfId="3" applyFont="1" applyFill="1" applyAlignment="1">
      <alignment horizontal="left" vertical="center"/>
    </xf>
    <xf numFmtId="0" fontId="25" fillId="7" borderId="0" xfId="3" applyFont="1" applyFill="1" applyAlignment="1">
      <alignment horizontal="left" vertical="center"/>
    </xf>
    <xf numFmtId="0" fontId="46" fillId="7" borderId="0" xfId="3" applyFont="1" applyFill="1" applyBorder="1" applyAlignment="1">
      <alignment vertical="center"/>
    </xf>
    <xf numFmtId="0" fontId="57" fillId="9" borderId="43" xfId="3" applyNumberFormat="1" applyFont="1" applyFill="1" applyBorder="1" applyAlignment="1">
      <alignment horizontal="left" vertical="center"/>
    </xf>
    <xf numFmtId="0" fontId="43" fillId="8" borderId="0" xfId="2" applyFont="1" applyFill="1" applyBorder="1" applyAlignment="1">
      <alignment horizontal="left" vertical="center" wrapText="1"/>
    </xf>
    <xf numFmtId="0" fontId="42" fillId="8" borderId="0" xfId="0" applyFont="1" applyFill="1"/>
    <xf numFmtId="0" fontId="50" fillId="8" borderId="29" xfId="3" applyFont="1" applyFill="1" applyBorder="1" applyAlignment="1">
      <alignment horizontal="left" vertical="center" wrapText="1" indent="5"/>
    </xf>
    <xf numFmtId="0" fontId="18" fillId="0" borderId="40" xfId="2" applyFont="1" applyFill="1" applyBorder="1" applyAlignment="1" applyProtection="1">
      <alignment vertical="center"/>
      <protection locked="0"/>
    </xf>
    <xf numFmtId="0" fontId="50" fillId="8" borderId="28" xfId="3" applyFont="1" applyFill="1" applyBorder="1" applyAlignment="1">
      <alignment horizontal="left" vertical="center" wrapText="1" indent="3"/>
    </xf>
    <xf numFmtId="0" fontId="62" fillId="0" borderId="28" xfId="2" applyFont="1" applyFill="1" applyBorder="1" applyAlignment="1">
      <alignment horizontal="left" vertical="center" wrapText="1"/>
    </xf>
    <xf numFmtId="0" fontId="42" fillId="0" borderId="44" xfId="0" applyFont="1" applyBorder="1"/>
    <xf numFmtId="164" fontId="42" fillId="0" borderId="0" xfId="0" applyNumberFormat="1" applyFont="1"/>
    <xf numFmtId="0" fontId="58" fillId="0" borderId="0" xfId="0" applyFont="1" applyBorder="1"/>
    <xf numFmtId="165" fontId="58" fillId="0" borderId="0" xfId="1" applyFont="1" applyBorder="1"/>
    <xf numFmtId="0" fontId="25" fillId="0" borderId="0" xfId="3" applyFont="1" applyFill="1" applyBorder="1" applyAlignment="1">
      <alignment horizontal="left" vertical="center"/>
    </xf>
    <xf numFmtId="0" fontId="10" fillId="0" borderId="0" xfId="3" applyFont="1" applyAlignment="1">
      <alignment horizontal="left" vertical="center"/>
    </xf>
    <xf numFmtId="0" fontId="25" fillId="0" borderId="0" xfId="3" applyFont="1" applyAlignment="1">
      <alignment horizontal="left" vertical="center"/>
    </xf>
    <xf numFmtId="0" fontId="25" fillId="10" borderId="32" xfId="3" applyFont="1" applyFill="1" applyBorder="1" applyAlignment="1">
      <alignment vertical="center"/>
    </xf>
    <xf numFmtId="0" fontId="25" fillId="4" borderId="23" xfId="3" applyFont="1" applyFill="1" applyBorder="1" applyAlignment="1">
      <alignment vertical="center" wrapText="1"/>
    </xf>
    <xf numFmtId="0" fontId="4" fillId="10" borderId="33" xfId="2" applyNumberFormat="1" applyFill="1" applyBorder="1" applyAlignment="1">
      <alignment vertical="top" wrapText="1"/>
    </xf>
    <xf numFmtId="169" fontId="4" fillId="0" borderId="0" xfId="2" applyNumberFormat="1" applyFill="1" applyAlignment="1">
      <alignment horizontal="left" vertical="center"/>
    </xf>
    <xf numFmtId="165" fontId="42" fillId="0" borderId="0" xfId="1" applyFont="1" applyAlignment="1"/>
    <xf numFmtId="0" fontId="42" fillId="0" borderId="0" xfId="3" applyFont="1" applyAlignment="1">
      <alignment horizontal="left" vertical="center"/>
    </xf>
    <xf numFmtId="0" fontId="42" fillId="0" borderId="0" xfId="0" applyFont="1" applyAlignment="1">
      <alignment vertical="center" wrapText="1"/>
    </xf>
    <xf numFmtId="0" fontId="42" fillId="0" borderId="0" xfId="0" applyFont="1" applyAlignment="1">
      <alignment vertical="center"/>
    </xf>
    <xf numFmtId="165" fontId="42" fillId="0" borderId="0" xfId="1" applyFont="1" applyAlignment="1">
      <alignment vertical="center"/>
    </xf>
    <xf numFmtId="0" fontId="68" fillId="2" borderId="0" xfId="0" applyFont="1" applyFill="1" applyAlignment="1">
      <alignment vertical="center"/>
    </xf>
    <xf numFmtId="0" fontId="60" fillId="2" borderId="0" xfId="0" applyFont="1" applyFill="1" applyAlignment="1">
      <alignment vertical="center"/>
    </xf>
    <xf numFmtId="0" fontId="43" fillId="2" borderId="0" xfId="3" applyFont="1" applyFill="1" applyAlignment="1">
      <alignment horizontal="left" vertical="center" indent="1"/>
    </xf>
    <xf numFmtId="0" fontId="43" fillId="2" borderId="0" xfId="3" applyFont="1" applyFill="1" applyAlignment="1">
      <alignment horizontal="left" vertical="center"/>
    </xf>
    <xf numFmtId="0" fontId="74" fillId="2" borderId="21" xfId="3" applyFont="1" applyFill="1" applyBorder="1" applyAlignment="1">
      <alignment horizontal="left" vertical="center"/>
    </xf>
    <xf numFmtId="165" fontId="74" fillId="2" borderId="21" xfId="1" applyFont="1" applyFill="1" applyBorder="1" applyAlignment="1">
      <alignment horizontal="left" vertical="center"/>
    </xf>
    <xf numFmtId="165" fontId="42" fillId="5" borderId="0" xfId="1" applyFont="1" applyFill="1" applyAlignment="1"/>
    <xf numFmtId="165" fontId="35" fillId="5" borderId="0" xfId="1" applyFont="1" applyFill="1" applyAlignment="1">
      <alignment vertical="center" wrapText="1"/>
    </xf>
    <xf numFmtId="165" fontId="12" fillId="0" borderId="3" xfId="1" applyFont="1" applyFill="1" applyBorder="1" applyAlignment="1">
      <alignment vertical="center"/>
    </xf>
    <xf numFmtId="0" fontId="42" fillId="0" borderId="0" xfId="0" applyNumberFormat="1" applyFont="1"/>
    <xf numFmtId="0" fontId="61" fillId="2" borderId="41" xfId="3" applyFont="1" applyFill="1" applyBorder="1" applyAlignment="1">
      <alignment horizontal="left" vertical="center"/>
    </xf>
    <xf numFmtId="0" fontId="43" fillId="2" borderId="0" xfId="3" applyFont="1" applyFill="1" applyAlignment="1">
      <alignment vertical="center"/>
    </xf>
    <xf numFmtId="0" fontId="42" fillId="2" borderId="0" xfId="3" applyFont="1" applyFill="1" applyAlignment="1">
      <alignment horizontal="left" vertical="center"/>
    </xf>
    <xf numFmtId="165" fontId="61" fillId="2" borderId="0" xfId="1" applyFont="1" applyFill="1" applyBorder="1" applyAlignment="1">
      <alignment horizontal="left" vertical="center"/>
    </xf>
    <xf numFmtId="0" fontId="61" fillId="2" borderId="0" xfId="3" applyFont="1" applyFill="1" applyAlignment="1">
      <alignment horizontal="left" vertical="center"/>
    </xf>
    <xf numFmtId="0" fontId="43" fillId="0" borderId="0" xfId="3" applyFont="1" applyFill="1" applyBorder="1" applyAlignment="1">
      <alignment horizontal="left" vertical="center" indent="1"/>
    </xf>
    <xf numFmtId="165" fontId="43" fillId="0" borderId="0" xfId="1" applyFont="1" applyFill="1" applyBorder="1" applyAlignment="1">
      <alignment horizontal="left" vertical="center"/>
    </xf>
    <xf numFmtId="0" fontId="42" fillId="0" borderId="0" xfId="0" applyFont="1" applyFill="1" applyAlignment="1"/>
    <xf numFmtId="169" fontId="42" fillId="0" borderId="0" xfId="0" applyNumberFormat="1" applyFont="1"/>
    <xf numFmtId="169" fontId="42" fillId="0" borderId="0" xfId="1" applyNumberFormat="1" applyFont="1" applyAlignment="1">
      <alignment vertical="center"/>
    </xf>
    <xf numFmtId="0" fontId="29" fillId="0" borderId="0" xfId="0" applyFont="1" applyAlignment="1">
      <alignment vertical="center"/>
    </xf>
    <xf numFmtId="0" fontId="37" fillId="2" borderId="0" xfId="2" applyFont="1" applyFill="1"/>
    <xf numFmtId="0" fontId="10" fillId="0" borderId="0" xfId="3" applyFont="1" applyAlignment="1">
      <alignment horizontal="right" vertical="center"/>
    </xf>
    <xf numFmtId="0" fontId="12" fillId="2" borderId="0" xfId="3" applyFont="1" applyFill="1" applyAlignment="1">
      <alignment horizontal="left" vertical="center"/>
    </xf>
    <xf numFmtId="0" fontId="25" fillId="5" borderId="0" xfId="3" applyFont="1" applyFill="1" applyAlignment="1">
      <alignment vertical="center" wrapText="1"/>
    </xf>
    <xf numFmtId="0" fontId="22" fillId="0" borderId="0" xfId="3" applyFont="1" applyAlignment="1">
      <alignment horizontal="left" vertical="center"/>
    </xf>
    <xf numFmtId="0" fontId="18" fillId="0" borderId="38" xfId="3" applyFont="1" applyBorder="1" applyAlignment="1">
      <alignment horizontal="left" vertical="center"/>
    </xf>
    <xf numFmtId="0" fontId="10" fillId="0" borderId="0" xfId="3" quotePrefix="1" applyFont="1" applyAlignment="1">
      <alignment horizontal="left" vertical="center"/>
    </xf>
    <xf numFmtId="0" fontId="13" fillId="0" borderId="2" xfId="3" applyFont="1" applyBorder="1" applyAlignment="1" applyProtection="1">
      <alignment vertical="center"/>
      <protection locked="0"/>
    </xf>
    <xf numFmtId="0" fontId="10" fillId="0" borderId="2" xfId="3" applyFont="1" applyBorder="1" applyAlignment="1">
      <alignment horizontal="left" vertical="center"/>
    </xf>
    <xf numFmtId="0" fontId="10" fillId="0" borderId="2" xfId="3" applyFont="1" applyBorder="1" applyAlignment="1">
      <alignment vertical="center"/>
    </xf>
    <xf numFmtId="0" fontId="26" fillId="0" borderId="0" xfId="3" applyFont="1" applyAlignment="1">
      <alignment horizontal="left" vertical="center"/>
    </xf>
    <xf numFmtId="0" fontId="39" fillId="0" borderId="2" xfId="3" applyFont="1" applyBorder="1" applyAlignment="1" applyProtection="1">
      <alignment horizontal="left" vertical="center"/>
      <protection locked="0"/>
    </xf>
    <xf numFmtId="0" fontId="26" fillId="0" borderId="2" xfId="3" applyFont="1" applyBorder="1" applyAlignment="1">
      <alignment horizontal="left" vertical="center"/>
    </xf>
    <xf numFmtId="0" fontId="40" fillId="0" borderId="2" xfId="3" applyFont="1" applyBorder="1" applyAlignment="1">
      <alignment horizontal="left" vertical="center"/>
    </xf>
    <xf numFmtId="0" fontId="24" fillId="0" borderId="2" xfId="3" applyFont="1" applyBorder="1" applyAlignment="1">
      <alignment horizontal="left" vertical="center"/>
    </xf>
    <xf numFmtId="0" fontId="19" fillId="0" borderId="5" xfId="3" applyFont="1" applyBorder="1" applyAlignment="1">
      <alignment vertical="center"/>
    </xf>
    <xf numFmtId="0" fontId="19" fillId="0" borderId="10" xfId="3" applyFont="1" applyBorder="1" applyAlignment="1" applyProtection="1">
      <alignment vertical="center"/>
      <protection locked="0"/>
    </xf>
    <xf numFmtId="0" fontId="11" fillId="0" borderId="2" xfId="3" applyFont="1" applyBorder="1" applyAlignment="1">
      <alignment horizontal="left" vertical="center"/>
    </xf>
    <xf numFmtId="0" fontId="11" fillId="0" borderId="5" xfId="3" applyFont="1" applyBorder="1" applyAlignment="1" applyProtection="1">
      <alignment horizontal="left" vertical="center" indent="2"/>
      <protection locked="0"/>
    </xf>
    <xf numFmtId="0" fontId="12" fillId="0" borderId="5" xfId="3" applyFont="1" applyBorder="1" applyAlignment="1" applyProtection="1">
      <alignment horizontal="left" vertical="center" indent="2"/>
      <protection locked="0"/>
    </xf>
    <xf numFmtId="0" fontId="11" fillId="0" borderId="6" xfId="3" applyFont="1" applyBorder="1" applyAlignment="1">
      <alignment vertical="center"/>
    </xf>
    <xf numFmtId="0" fontId="12" fillId="0" borderId="10" xfId="3" applyFont="1" applyBorder="1" applyAlignment="1" applyProtection="1">
      <alignment horizontal="left" vertical="center" indent="2"/>
      <protection locked="0"/>
    </xf>
    <xf numFmtId="0" fontId="25" fillId="0" borderId="2" xfId="3" applyFont="1" applyBorder="1" applyAlignment="1">
      <alignment horizontal="left" vertical="center"/>
    </xf>
    <xf numFmtId="0" fontId="11" fillId="0" borderId="11" xfId="3" applyFont="1" applyBorder="1" applyAlignment="1">
      <alignment vertical="center"/>
    </xf>
    <xf numFmtId="0" fontId="11" fillId="0" borderId="10" xfId="3" applyFont="1" applyBorder="1" applyAlignment="1" applyProtection="1">
      <alignment horizontal="left" vertical="center" indent="2"/>
      <protection locked="0"/>
    </xf>
    <xf numFmtId="0" fontId="11" fillId="0" borderId="5" xfId="3" applyFont="1" applyBorder="1" applyAlignment="1" applyProtection="1">
      <alignment horizontal="left" vertical="center" wrapText="1" indent="2"/>
      <protection locked="0"/>
    </xf>
    <xf numFmtId="0" fontId="11" fillId="8" borderId="0" xfId="3" applyFont="1" applyFill="1" applyAlignment="1">
      <alignment vertical="center"/>
    </xf>
    <xf numFmtId="167" fontId="11" fillId="8" borderId="0" xfId="3" applyNumberFormat="1" applyFont="1" applyFill="1" applyAlignment="1">
      <alignment vertical="center"/>
    </xf>
    <xf numFmtId="0" fontId="11" fillId="0" borderId="13" xfId="3" applyFont="1" applyBorder="1" applyAlignment="1" applyProtection="1">
      <alignment horizontal="left" vertical="center" wrapText="1" indent="2"/>
      <protection locked="0"/>
    </xf>
    <xf numFmtId="0" fontId="25" fillId="0" borderId="1" xfId="3" applyFont="1" applyBorder="1" applyAlignment="1">
      <alignment horizontal="left" vertical="center"/>
    </xf>
    <xf numFmtId="0" fontId="25" fillId="6" borderId="0" xfId="3" applyFont="1" applyFill="1" applyAlignment="1">
      <alignment horizontal="left" vertical="center"/>
    </xf>
    <xf numFmtId="0" fontId="25" fillId="0" borderId="13" xfId="3" applyFont="1" applyBorder="1" applyAlignment="1">
      <alignment horizontal="left" vertical="center"/>
    </xf>
    <xf numFmtId="0" fontId="25" fillId="0" borderId="12" xfId="3" applyFont="1" applyBorder="1" applyAlignment="1">
      <alignment horizontal="left" vertical="center"/>
    </xf>
    <xf numFmtId="0" fontId="42" fillId="0" borderId="26" xfId="3" applyFont="1" applyBorder="1" applyAlignment="1">
      <alignment horizontal="left" vertical="center"/>
    </xf>
    <xf numFmtId="0" fontId="11" fillId="0" borderId="0" xfId="3" applyFont="1" applyAlignment="1">
      <alignment vertical="center"/>
    </xf>
    <xf numFmtId="0" fontId="42" fillId="0" borderId="17" xfId="3" applyFont="1" applyBorder="1" applyAlignment="1">
      <alignment horizontal="left" vertical="center"/>
    </xf>
    <xf numFmtId="0" fontId="31" fillId="0" borderId="0" xfId="3" applyFont="1" applyAlignment="1">
      <alignment vertical="center"/>
    </xf>
    <xf numFmtId="0" fontId="19" fillId="0" borderId="0" xfId="3" applyFont="1" applyAlignment="1">
      <alignment vertical="center"/>
    </xf>
    <xf numFmtId="0" fontId="11" fillId="0" borderId="0" xfId="3" applyFont="1" applyAlignment="1">
      <alignment horizontal="left" vertical="center" indent="1"/>
    </xf>
    <xf numFmtId="0" fontId="43" fillId="0" borderId="0" xfId="3" applyFont="1" applyAlignment="1">
      <alignment horizontal="left" vertical="center"/>
    </xf>
    <xf numFmtId="0" fontId="11" fillId="0" borderId="2" xfId="3" applyFont="1" applyBorder="1" applyAlignment="1">
      <alignment horizontal="left" vertical="center" indent="1"/>
    </xf>
    <xf numFmtId="0" fontId="43" fillId="0" borderId="2" xfId="3" applyFont="1" applyBorder="1" applyAlignment="1">
      <alignment horizontal="left" vertical="center"/>
    </xf>
    <xf numFmtId="0" fontId="4" fillId="8" borderId="23" xfId="2" applyFill="1" applyBorder="1" applyAlignment="1">
      <alignment vertical="center"/>
    </xf>
    <xf numFmtId="0" fontId="42" fillId="0" borderId="2" xfId="3" applyFont="1" applyBorder="1" applyAlignment="1">
      <alignment horizontal="left" vertical="center"/>
    </xf>
    <xf numFmtId="0" fontId="10" fillId="0" borderId="17" xfId="3" applyFont="1" applyBorder="1" applyAlignment="1">
      <alignment horizontal="left" vertical="center"/>
    </xf>
    <xf numFmtId="0" fontId="11" fillId="0" borderId="5" xfId="3" applyFont="1" applyBorder="1" applyAlignment="1" applyProtection="1">
      <alignment horizontal="left" vertical="center" indent="4"/>
      <protection locked="0"/>
    </xf>
    <xf numFmtId="0" fontId="11" fillId="0" borderId="5" xfId="3" applyFont="1" applyBorder="1" applyAlignment="1" applyProtection="1">
      <alignment horizontal="left" vertical="center" indent="6"/>
      <protection locked="0"/>
    </xf>
    <xf numFmtId="0" fontId="25" fillId="0" borderId="42" xfId="3" applyFont="1" applyBorder="1" applyAlignment="1">
      <alignment horizontal="left" vertical="center"/>
    </xf>
    <xf numFmtId="0" fontId="11" fillId="0" borderId="0" xfId="3" applyFont="1" applyAlignment="1" applyProtection="1">
      <alignment horizontal="left" vertical="center" indent="4"/>
      <protection locked="0"/>
    </xf>
    <xf numFmtId="169" fontId="11" fillId="8" borderId="0" xfId="1" applyNumberFormat="1" applyFont="1" applyFill="1" applyBorder="1" applyAlignment="1">
      <alignment vertical="center"/>
    </xf>
    <xf numFmtId="0" fontId="11" fillId="0" borderId="23" xfId="3" applyFont="1" applyBorder="1" applyAlignment="1" applyProtection="1">
      <alignment horizontal="left" vertical="center" indent="4"/>
      <protection locked="0"/>
    </xf>
    <xf numFmtId="0" fontId="25" fillId="0" borderId="23" xfId="3" applyFont="1" applyBorder="1" applyAlignment="1">
      <alignment horizontal="left" vertical="center"/>
    </xf>
    <xf numFmtId="166" fontId="4" fillId="8" borderId="0" xfId="2" applyNumberFormat="1" applyFill="1" applyBorder="1" applyAlignment="1">
      <alignment vertical="center"/>
    </xf>
    <xf numFmtId="0" fontId="11" fillId="0" borderId="1" xfId="3" applyFont="1" applyBorder="1" applyAlignment="1">
      <alignment vertical="center"/>
    </xf>
    <xf numFmtId="0" fontId="11" fillId="0" borderId="10" xfId="3" applyFont="1" applyBorder="1" applyAlignment="1" applyProtection="1">
      <alignment horizontal="left" vertical="center" indent="4"/>
      <protection locked="0"/>
    </xf>
    <xf numFmtId="0" fontId="19" fillId="0" borderId="2" xfId="3" applyFont="1" applyBorder="1" applyAlignment="1" applyProtection="1">
      <alignment vertical="center"/>
      <protection locked="0"/>
    </xf>
    <xf numFmtId="0" fontId="23" fillId="0" borderId="2" xfId="3" applyFont="1" applyBorder="1" applyAlignment="1">
      <alignment horizontal="left" vertical="center"/>
    </xf>
    <xf numFmtId="10" fontId="34" fillId="0" borderId="17" xfId="3" applyNumberFormat="1" applyFont="1" applyBorder="1" applyAlignment="1">
      <alignment vertical="center"/>
    </xf>
    <xf numFmtId="10" fontId="11" fillId="0" borderId="6" xfId="3" applyNumberFormat="1" applyFont="1" applyBorder="1" applyAlignment="1">
      <alignment horizontal="left" vertical="center"/>
    </xf>
    <xf numFmtId="0" fontId="25" fillId="0" borderId="7" xfId="3" applyFont="1" applyBorder="1" applyAlignment="1">
      <alignment horizontal="left" vertical="center"/>
    </xf>
    <xf numFmtId="0" fontId="19" fillId="0" borderId="26" xfId="3" applyFont="1" applyBorder="1" applyAlignment="1" applyProtection="1">
      <alignment vertical="center"/>
      <protection locked="0"/>
    </xf>
    <xf numFmtId="0" fontId="23" fillId="0" borderId="17" xfId="3" applyFont="1" applyBorder="1" applyAlignment="1">
      <alignment horizontal="left" vertical="center"/>
    </xf>
    <xf numFmtId="0" fontId="34" fillId="0" borderId="17" xfId="3" applyFont="1" applyBorder="1" applyAlignment="1">
      <alignment vertical="center"/>
    </xf>
    <xf numFmtId="0" fontId="4" fillId="8" borderId="6" xfId="2" applyFill="1" applyBorder="1" applyAlignment="1">
      <alignment vertical="center"/>
    </xf>
    <xf numFmtId="0" fontId="11" fillId="0" borderId="10" xfId="3" applyFont="1" applyBorder="1" applyAlignment="1" applyProtection="1">
      <alignment vertical="center"/>
      <protection locked="0"/>
    </xf>
    <xf numFmtId="0" fontId="12" fillId="0" borderId="0" xfId="3" applyFont="1" applyAlignment="1">
      <alignment vertical="center"/>
    </xf>
    <xf numFmtId="0" fontId="12" fillId="0" borderId="3" xfId="3" applyFont="1" applyBorder="1" applyAlignment="1">
      <alignment vertical="center"/>
    </xf>
    <xf numFmtId="0" fontId="10" fillId="0" borderId="3" xfId="3" applyFont="1" applyBorder="1" applyAlignment="1">
      <alignment horizontal="left" vertical="center"/>
    </xf>
    <xf numFmtId="0" fontId="12" fillId="0" borderId="0" xfId="3" applyFont="1" applyAlignment="1">
      <alignment horizontal="left" vertical="center" indent="2"/>
    </xf>
    <xf numFmtId="0" fontId="11" fillId="0" borderId="0" xfId="3" applyFont="1" applyAlignment="1">
      <alignment horizontal="left" vertical="center" indent="4"/>
    </xf>
    <xf numFmtId="0" fontId="11" fillId="0" borderId="0" xfId="3" applyFont="1" applyAlignment="1">
      <alignment horizontal="left" vertical="center" indent="6"/>
    </xf>
    <xf numFmtId="0" fontId="23" fillId="0" borderId="0" xfId="3" applyFont="1" applyAlignment="1">
      <alignment horizontal="left" vertical="center"/>
    </xf>
    <xf numFmtId="0" fontId="34" fillId="0" borderId="0" xfId="3" applyFont="1" applyAlignment="1">
      <alignment vertical="center"/>
    </xf>
    <xf numFmtId="0" fontId="11" fillId="0" borderId="0" xfId="3" applyFont="1" applyAlignment="1">
      <alignment horizontal="left" vertical="center" indent="2"/>
    </xf>
    <xf numFmtId="10" fontId="11" fillId="0" borderId="0" xfId="3" applyNumberFormat="1" applyFont="1" applyAlignment="1">
      <alignment horizontal="left" vertical="center"/>
    </xf>
    <xf numFmtId="0" fontId="12" fillId="5" borderId="0" xfId="3" applyFont="1" applyFill="1" applyAlignment="1">
      <alignment horizontal="left" vertical="center"/>
    </xf>
    <xf numFmtId="0" fontId="22" fillId="0" borderId="38" xfId="3" applyFont="1" applyBorder="1" applyAlignment="1">
      <alignment horizontal="left" vertical="center" wrapText="1"/>
    </xf>
    <xf numFmtId="0" fontId="13" fillId="0" borderId="0" xfId="3" applyFont="1" applyAlignment="1">
      <alignment vertical="center"/>
    </xf>
    <xf numFmtId="0" fontId="10" fillId="0" borderId="0" xfId="3" applyFont="1" applyAlignment="1">
      <alignment vertical="center"/>
    </xf>
    <xf numFmtId="0" fontId="11" fillId="0" borderId="0" xfId="3" applyFont="1" applyAlignment="1">
      <alignment horizontal="left" vertical="center"/>
    </xf>
    <xf numFmtId="0" fontId="12" fillId="0" borderId="0" xfId="3" applyFont="1" applyAlignment="1">
      <alignment horizontal="left" vertical="center"/>
    </xf>
    <xf numFmtId="0" fontId="46" fillId="0" borderId="0" xfId="3" applyFont="1" applyAlignment="1">
      <alignment horizontal="left" vertical="center"/>
    </xf>
    <xf numFmtId="0" fontId="47" fillId="0" borderId="0" xfId="3" applyFont="1" applyAlignment="1">
      <alignment horizontal="left" vertical="center"/>
    </xf>
    <xf numFmtId="0" fontId="48" fillId="0" borderId="0" xfId="3" applyFont="1" applyAlignment="1">
      <alignment horizontal="left" vertical="center"/>
    </xf>
    <xf numFmtId="0" fontId="50" fillId="0" borderId="27" xfId="3" applyFont="1" applyBorder="1" applyAlignment="1">
      <alignment vertical="center" wrapText="1"/>
    </xf>
    <xf numFmtId="0" fontId="50" fillId="0" borderId="28" xfId="3" applyFont="1" applyBorder="1" applyAlignment="1">
      <alignment horizontal="left" vertical="center" indent="1"/>
    </xf>
    <xf numFmtId="0" fontId="50" fillId="0" borderId="28" xfId="3" applyFont="1" applyBorder="1" applyAlignment="1">
      <alignment vertical="center" wrapText="1"/>
    </xf>
    <xf numFmtId="0" fontId="50" fillId="0" borderId="28" xfId="3" applyFont="1" applyBorder="1" applyAlignment="1">
      <alignment horizontal="left" vertical="center" indent="3"/>
    </xf>
    <xf numFmtId="0" fontId="42" fillId="6" borderId="28" xfId="3" applyFont="1" applyFill="1" applyBorder="1" applyAlignment="1">
      <alignment vertical="center" wrapText="1"/>
    </xf>
    <xf numFmtId="0" fontId="50" fillId="0" borderId="29" xfId="3" applyFont="1" applyBorder="1" applyAlignment="1">
      <alignment horizontal="left" vertical="center" indent="3"/>
    </xf>
    <xf numFmtId="0" fontId="50" fillId="0" borderId="0" xfId="3" applyFont="1" applyAlignment="1">
      <alignment horizontal="left" vertical="center"/>
    </xf>
    <xf numFmtId="0" fontId="51" fillId="0" borderId="0" xfId="3" applyFont="1" applyAlignment="1">
      <alignment horizontal="left" vertical="center"/>
    </xf>
    <xf numFmtId="49" fontId="42" fillId="6" borderId="28" xfId="3" applyNumberFormat="1" applyFont="1" applyFill="1" applyBorder="1" applyAlignment="1">
      <alignment horizontal="left" vertical="center" wrapText="1"/>
    </xf>
    <xf numFmtId="0" fontId="10" fillId="0" borderId="35" xfId="3" applyFont="1" applyBorder="1" applyAlignment="1">
      <alignment horizontal="left" vertical="center"/>
    </xf>
    <xf numFmtId="0" fontId="50" fillId="0" borderId="0" xfId="3" applyFont="1" applyAlignment="1">
      <alignment horizontal="left" vertical="center" indent="5"/>
    </xf>
    <xf numFmtId="0" fontId="42" fillId="0" borderId="28" xfId="3" applyFont="1" applyBorder="1" applyAlignment="1">
      <alignment horizontal="left" vertical="center"/>
    </xf>
    <xf numFmtId="0" fontId="42" fillId="6" borderId="28" xfId="3" applyFont="1" applyFill="1" applyBorder="1" applyAlignment="1">
      <alignment horizontal="left" vertical="center" wrapText="1"/>
    </xf>
    <xf numFmtId="0" fontId="50" fillId="0" borderId="34" xfId="3" applyFont="1" applyBorder="1" applyAlignment="1">
      <alignment horizontal="left" vertical="center" indent="5"/>
    </xf>
    <xf numFmtId="0" fontId="50" fillId="0" borderId="34" xfId="3" applyFont="1" applyBorder="1" applyAlignment="1">
      <alignment horizontal="left" vertical="center" indent="1"/>
    </xf>
    <xf numFmtId="0" fontId="50" fillId="0" borderId="41" xfId="3" applyFont="1" applyBorder="1" applyAlignment="1">
      <alignment horizontal="left" vertical="center"/>
    </xf>
    <xf numFmtId="0" fontId="42" fillId="0" borderId="41" xfId="3" applyFont="1" applyBorder="1" applyAlignment="1">
      <alignment horizontal="left" vertical="center"/>
    </xf>
    <xf numFmtId="0" fontId="52" fillId="0" borderId="27" xfId="3" applyFont="1" applyBorder="1" applyAlignment="1">
      <alignment vertical="center"/>
    </xf>
    <xf numFmtId="0" fontId="50" fillId="0" borderId="29" xfId="3" applyFont="1" applyBorder="1" applyAlignment="1">
      <alignment horizontal="left" vertical="center" wrapText="1" indent="1"/>
    </xf>
    <xf numFmtId="49" fontId="77" fillId="8" borderId="28" xfId="2" applyNumberFormat="1" applyFont="1" applyFill="1" applyBorder="1" applyAlignment="1">
      <alignment vertical="center" wrapText="1"/>
    </xf>
    <xf numFmtId="0" fontId="42" fillId="0" borderId="27" xfId="3" applyFont="1" applyBorder="1" applyAlignment="1">
      <alignment vertical="center"/>
    </xf>
    <xf numFmtId="0" fontId="50" fillId="0" borderId="29" xfId="3" applyFont="1" applyBorder="1" applyAlignment="1">
      <alignment horizontal="left" vertical="center" indent="1"/>
    </xf>
    <xf numFmtId="0" fontId="42" fillId="6" borderId="29" xfId="3" applyFont="1" applyFill="1" applyBorder="1" applyAlignment="1">
      <alignment horizontal="left" vertical="center" wrapText="1"/>
    </xf>
    <xf numFmtId="0" fontId="50" fillId="0" borderId="28" xfId="3" applyFont="1" applyBorder="1" applyAlignment="1">
      <alignment horizontal="left" vertical="center" wrapText="1" indent="1"/>
    </xf>
    <xf numFmtId="0" fontId="50" fillId="0" borderId="28" xfId="3" applyFont="1" applyBorder="1" applyAlignment="1">
      <alignment horizontal="left" vertical="center" wrapText="1" indent="3"/>
    </xf>
    <xf numFmtId="0" fontId="4" fillId="8" borderId="28" xfId="2" applyFill="1" applyBorder="1" applyAlignment="1">
      <alignment vertical="center" wrapText="1"/>
    </xf>
    <xf numFmtId="0" fontId="50" fillId="0" borderId="29" xfId="3" applyFont="1" applyBorder="1" applyAlignment="1">
      <alignment horizontal="left" vertical="center" wrapText="1" indent="3"/>
    </xf>
    <xf numFmtId="0" fontId="4" fillId="8" borderId="29" xfId="2" applyFill="1" applyBorder="1" applyAlignment="1">
      <alignment vertical="center" wrapText="1"/>
    </xf>
    <xf numFmtId="0" fontId="77" fillId="8" borderId="28" xfId="2" applyFont="1" applyFill="1" applyBorder="1" applyAlignment="1">
      <alignment vertical="center" wrapText="1"/>
    </xf>
    <xf numFmtId="0" fontId="42" fillId="0" borderId="28" xfId="3" applyFont="1" applyBorder="1" applyAlignment="1">
      <alignment vertical="center"/>
    </xf>
    <xf numFmtId="0" fontId="50" fillId="8" borderId="28" xfId="3" applyFont="1" applyFill="1" applyBorder="1" applyAlignment="1">
      <alignment wrapText="1"/>
    </xf>
    <xf numFmtId="169" fontId="50" fillId="8" borderId="28" xfId="1" applyNumberFormat="1" applyFont="1" applyFill="1" applyBorder="1" applyAlignment="1">
      <alignment vertical="center" wrapText="1"/>
    </xf>
    <xf numFmtId="169" fontId="50" fillId="8" borderId="29" xfId="1" applyNumberFormat="1" applyFont="1" applyFill="1" applyBorder="1" applyAlignment="1">
      <alignment vertical="center" wrapText="1"/>
    </xf>
    <xf numFmtId="0" fontId="51" fillId="0" borderId="27" xfId="3" applyFont="1" applyBorder="1" applyAlignment="1">
      <alignment vertical="center"/>
    </xf>
    <xf numFmtId="0" fontId="50" fillId="0" borderId="29" xfId="3" applyFont="1" applyBorder="1" applyAlignment="1">
      <alignment vertical="center" wrapText="1"/>
    </xf>
    <xf numFmtId="0" fontId="42" fillId="0" borderId="23" xfId="3" applyFont="1" applyBorder="1" applyAlignment="1">
      <alignment horizontal="left" vertical="center"/>
    </xf>
    <xf numFmtId="0" fontId="10" fillId="0" borderId="28" xfId="3" applyFont="1" applyBorder="1" applyAlignment="1">
      <alignment horizontal="left" vertical="center"/>
    </xf>
    <xf numFmtId="49" fontId="42" fillId="6" borderId="28" xfId="3" applyNumberFormat="1" applyFont="1" applyFill="1" applyBorder="1" applyAlignment="1">
      <alignment vertical="center" wrapText="1"/>
    </xf>
    <xf numFmtId="0" fontId="50" fillId="0" borderId="29" xfId="3" applyFont="1" applyBorder="1" applyAlignment="1">
      <alignment horizontal="left" vertical="center" wrapText="1" indent="5"/>
    </xf>
    <xf numFmtId="49" fontId="42" fillId="6" borderId="29" xfId="3" applyNumberFormat="1" applyFont="1" applyFill="1" applyBorder="1" applyAlignment="1">
      <alignment horizontal="left" vertical="center" wrapText="1"/>
    </xf>
    <xf numFmtId="0" fontId="51" fillId="0" borderId="0" xfId="3" applyFont="1" applyAlignment="1">
      <alignment vertical="center"/>
    </xf>
    <xf numFmtId="0" fontId="51" fillId="0" borderId="41" xfId="3" applyFont="1" applyBorder="1" applyAlignment="1">
      <alignment vertical="center"/>
    </xf>
    <xf numFmtId="0" fontId="50" fillId="0" borderId="29" xfId="3" applyFont="1" applyBorder="1" applyAlignment="1">
      <alignment vertical="center"/>
    </xf>
    <xf numFmtId="3" fontId="50" fillId="8" borderId="28" xfId="3" applyNumberFormat="1" applyFont="1" applyFill="1" applyBorder="1" applyAlignment="1">
      <alignment vertical="center" wrapText="1"/>
    </xf>
    <xf numFmtId="3" fontId="50" fillId="8" borderId="29" xfId="3" applyNumberFormat="1" applyFont="1" applyFill="1" applyBorder="1" applyAlignment="1">
      <alignment vertical="center" wrapText="1"/>
    </xf>
    <xf numFmtId="0" fontId="42" fillId="0" borderId="35" xfId="3" applyFont="1" applyBorder="1" applyAlignment="1">
      <alignment horizontal="left" vertical="center"/>
    </xf>
    <xf numFmtId="165" fontId="50" fillId="8" borderId="28" xfId="1" applyFont="1" applyFill="1" applyBorder="1" applyAlignment="1">
      <alignment vertical="center" wrapText="1"/>
    </xf>
    <xf numFmtId="0" fontId="50" fillId="0" borderId="0" xfId="3" applyFont="1" applyAlignment="1">
      <alignment vertical="center" wrapText="1"/>
    </xf>
    <xf numFmtId="0" fontId="69" fillId="0" borderId="0" xfId="3" applyFont="1" applyAlignment="1">
      <alignment horizontal="left" vertical="center"/>
    </xf>
    <xf numFmtId="0" fontId="70" fillId="0" borderId="27" xfId="3" applyFont="1" applyBorder="1" applyAlignment="1">
      <alignment vertical="center" wrapText="1"/>
    </xf>
    <xf numFmtId="0" fontId="70" fillId="0" borderId="28" xfId="3" applyFont="1" applyBorder="1" applyAlignment="1">
      <alignment horizontal="left" vertical="center" wrapText="1" indent="1"/>
    </xf>
    <xf numFmtId="0" fontId="70" fillId="0" borderId="28" xfId="3" applyFont="1" applyBorder="1" applyAlignment="1">
      <alignment vertical="center" wrapText="1"/>
    </xf>
    <xf numFmtId="0" fontId="70" fillId="0" borderId="28" xfId="3" applyFont="1" applyBorder="1" applyAlignment="1">
      <alignment horizontal="left" vertical="center" wrapText="1" indent="3"/>
    </xf>
    <xf numFmtId="0" fontId="69" fillId="0" borderId="28" xfId="3" applyFont="1" applyBorder="1" applyAlignment="1">
      <alignment horizontal="left" vertical="center"/>
    </xf>
    <xf numFmtId="0" fontId="70" fillId="0" borderId="29" xfId="3" applyFont="1" applyBorder="1" applyAlignment="1">
      <alignment horizontal="left" vertical="center" wrapText="1" indent="3"/>
    </xf>
    <xf numFmtId="0" fontId="25" fillId="6" borderId="23" xfId="3" applyFont="1" applyFill="1" applyBorder="1" applyAlignment="1">
      <alignment horizontal="left" vertical="center" wrapText="1"/>
    </xf>
    <xf numFmtId="0" fontId="28" fillId="2" borderId="4" xfId="2" applyFont="1" applyFill="1" applyBorder="1" applyAlignment="1">
      <alignment horizontal="center"/>
    </xf>
    <xf numFmtId="0" fontId="29" fillId="0" borderId="22" xfId="0" applyFont="1" applyBorder="1" applyAlignment="1">
      <alignment vertical="center"/>
    </xf>
    <xf numFmtId="0" fontId="29" fillId="0" borderId="0" xfId="0" applyFont="1" applyAlignment="1">
      <alignment vertical="center"/>
    </xf>
    <xf numFmtId="0" fontId="15" fillId="5" borderId="0" xfId="2" applyFont="1" applyFill="1" applyBorder="1" applyAlignment="1">
      <alignment vertical="center" wrapText="1"/>
    </xf>
    <xf numFmtId="0" fontId="11" fillId="2" borderId="0" xfId="3" applyFont="1" applyFill="1" applyBorder="1" applyAlignment="1">
      <alignment horizontal="left" vertical="center" wrapText="1" indent="2"/>
    </xf>
    <xf numFmtId="0" fontId="12" fillId="2" borderId="0" xfId="3" applyFont="1" applyFill="1" applyBorder="1" applyAlignment="1">
      <alignment vertical="center" wrapText="1"/>
    </xf>
    <xf numFmtId="0" fontId="16" fillId="5" borderId="0" xfId="2" applyFont="1" applyFill="1" applyAlignment="1">
      <alignment horizontal="center"/>
    </xf>
    <xf numFmtId="0" fontId="16" fillId="5" borderId="19" xfId="2" applyFont="1" applyFill="1" applyBorder="1" applyAlignment="1">
      <alignment horizontal="center"/>
    </xf>
    <xf numFmtId="0" fontId="26" fillId="4" borderId="34" xfId="3" applyFont="1" applyFill="1" applyBorder="1" applyAlignment="1">
      <alignment horizontal="left" vertical="center" wrapText="1"/>
    </xf>
    <xf numFmtId="0" fontId="26" fillId="4" borderId="0" xfId="3" applyFont="1" applyFill="1" applyBorder="1" applyAlignment="1">
      <alignment horizontal="left" vertical="center" wrapText="1"/>
    </xf>
    <xf numFmtId="0" fontId="26" fillId="4" borderId="32" xfId="3" applyFont="1" applyFill="1" applyBorder="1" applyAlignment="1">
      <alignment horizontal="left" vertical="center" wrapText="1"/>
    </xf>
    <xf numFmtId="0" fontId="26" fillId="4" borderId="23" xfId="3" applyFont="1" applyFill="1" applyBorder="1" applyAlignment="1">
      <alignment horizontal="left" vertical="center" wrapText="1"/>
    </xf>
    <xf numFmtId="0" fontId="15" fillId="5" borderId="0" xfId="2" applyFont="1" applyFill="1" applyBorder="1" applyAlignment="1">
      <alignment vertical="center"/>
    </xf>
    <xf numFmtId="0" fontId="28" fillId="0" borderId="0" xfId="2" applyFont="1" applyFill="1" applyBorder="1" applyAlignment="1">
      <alignment horizontal="center" vertical="center"/>
    </xf>
    <xf numFmtId="0" fontId="25" fillId="6" borderId="1" xfId="3" applyFont="1" applyFill="1" applyBorder="1" applyAlignment="1">
      <alignment horizontal="left" vertical="center" wrapText="1"/>
    </xf>
    <xf numFmtId="0" fontId="25" fillId="6" borderId="0" xfId="3" applyFont="1" applyFill="1" applyAlignment="1">
      <alignment horizontal="left" vertical="center" wrapText="1"/>
    </xf>
    <xf numFmtId="0" fontId="25" fillId="6" borderId="23" xfId="3" applyFont="1" applyFill="1" applyBorder="1" applyAlignment="1">
      <alignment horizontal="left" vertical="center" wrapText="1"/>
    </xf>
    <xf numFmtId="0" fontId="14" fillId="5" borderId="0" xfId="3" applyFont="1" applyFill="1" applyAlignment="1">
      <alignment horizontal="left" vertical="center" wrapText="1" indent="3"/>
    </xf>
    <xf numFmtId="0" fontId="25" fillId="5" borderId="0" xfId="3" applyFont="1" applyFill="1" applyAlignment="1">
      <alignment vertical="center" wrapText="1"/>
    </xf>
    <xf numFmtId="0" fontId="25" fillId="5" borderId="0" xfId="3" applyFont="1" applyFill="1" applyAlignment="1">
      <alignment horizontal="left" vertical="center" wrapText="1" indent="3"/>
    </xf>
    <xf numFmtId="0" fontId="25" fillId="6" borderId="45" xfId="3" applyFont="1" applyFill="1" applyBorder="1" applyAlignment="1">
      <alignment horizontal="left" vertical="center" wrapText="1"/>
    </xf>
    <xf numFmtId="0" fontId="25" fillId="6" borderId="12" xfId="3" applyFont="1" applyFill="1" applyBorder="1" applyAlignment="1">
      <alignment horizontal="left" vertical="center" wrapText="1"/>
    </xf>
    <xf numFmtId="49" fontId="15" fillId="6" borderId="39" xfId="3" applyNumberFormat="1" applyFont="1" applyFill="1" applyBorder="1" applyAlignment="1">
      <alignment horizontal="left" vertical="center" wrapText="1"/>
    </xf>
    <xf numFmtId="49" fontId="15" fillId="6" borderId="2" xfId="3" applyNumberFormat="1" applyFont="1" applyFill="1" applyBorder="1" applyAlignment="1">
      <alignment horizontal="left" vertical="center" wrapText="1"/>
    </xf>
    <xf numFmtId="0" fontId="21" fillId="2" borderId="0" xfId="2" applyFont="1" applyFill="1"/>
    <xf numFmtId="0" fontId="37" fillId="2" borderId="0" xfId="2" applyFont="1" applyFill="1"/>
    <xf numFmtId="0" fontId="16" fillId="5" borderId="24" xfId="2" applyFont="1" applyFill="1" applyBorder="1" applyAlignment="1">
      <alignment horizontal="center"/>
    </xf>
    <xf numFmtId="0" fontId="28" fillId="2" borderId="20" xfId="2" applyFont="1" applyFill="1" applyBorder="1" applyAlignment="1">
      <alignment horizontal="center"/>
    </xf>
    <xf numFmtId="0" fontId="28" fillId="2" borderId="18" xfId="2" applyFont="1" applyFill="1" applyBorder="1" applyAlignment="1">
      <alignment horizontal="center"/>
    </xf>
    <xf numFmtId="0" fontId="16" fillId="5" borderId="0" xfId="2" applyFont="1" applyFill="1" applyBorder="1" applyAlignment="1">
      <alignment horizontal="center"/>
    </xf>
    <xf numFmtId="0" fontId="28" fillId="2" borderId="0" xfId="2" applyFont="1" applyFill="1" applyBorder="1" applyAlignment="1">
      <alignment horizontal="center"/>
    </xf>
    <xf numFmtId="0" fontId="25" fillId="5" borderId="0" xfId="3" applyFont="1" applyFill="1" applyBorder="1" applyAlignment="1">
      <alignment vertical="center" wrapText="1"/>
    </xf>
    <xf numFmtId="0" fontId="13" fillId="5" borderId="2" xfId="3" applyFont="1" applyFill="1" applyBorder="1" applyAlignment="1">
      <alignment vertical="center"/>
    </xf>
    <xf numFmtId="0" fontId="39" fillId="2" borderId="17" xfId="3" applyFont="1" applyFill="1" applyBorder="1" applyAlignment="1">
      <alignment horizontal="left" vertical="center"/>
    </xf>
    <xf numFmtId="0" fontId="25" fillId="0" borderId="0" xfId="3" applyFont="1" applyFill="1" applyBorder="1" applyAlignment="1">
      <alignment horizontal="left" vertical="center"/>
    </xf>
    <xf numFmtId="0" fontId="43" fillId="2" borderId="0" xfId="3" applyFont="1" applyFill="1" applyAlignment="1">
      <alignment horizontal="left" vertical="center" wrapText="1"/>
    </xf>
    <xf numFmtId="0" fontId="16" fillId="5" borderId="25" xfId="2" applyFont="1" applyFill="1" applyBorder="1" applyAlignment="1">
      <alignment horizontal="center"/>
    </xf>
    <xf numFmtId="0" fontId="28" fillId="2" borderId="25" xfId="2" applyFont="1" applyFill="1" applyBorder="1" applyAlignment="1">
      <alignment horizontal="center"/>
    </xf>
    <xf numFmtId="0" fontId="35" fillId="5" borderId="0" xfId="0" applyFont="1" applyFill="1" applyAlignment="1">
      <alignment vertical="center" wrapText="1"/>
    </xf>
    <xf numFmtId="0" fontId="25" fillId="2" borderId="0" xfId="0" applyFont="1" applyFill="1" applyAlignment="1">
      <alignment horizontal="left" vertical="center" wrapText="1" indent="3"/>
    </xf>
    <xf numFmtId="0" fontId="14" fillId="2" borderId="0" xfId="0" applyFont="1" applyFill="1" applyAlignment="1">
      <alignment horizontal="left" vertical="top" wrapText="1" indent="3"/>
    </xf>
    <xf numFmtId="0" fontId="43" fillId="2" borderId="0" xfId="0" applyFont="1" applyFill="1" applyAlignment="1">
      <alignment horizontal="left" vertical="center" wrapText="1" indent="2"/>
    </xf>
    <xf numFmtId="0" fontId="43" fillId="8" borderId="5" xfId="2" applyFont="1" applyFill="1" applyBorder="1" applyAlignment="1">
      <alignment horizontal="left" vertical="center" wrapText="1"/>
    </xf>
    <xf numFmtId="0" fontId="10" fillId="5" borderId="0" xfId="3" applyFont="1" applyFill="1" applyAlignment="1">
      <alignment horizontal="left" vertical="center" wrapText="1"/>
    </xf>
    <xf numFmtId="0" fontId="62" fillId="0" borderId="0" xfId="2" applyFont="1" applyFill="1" applyBorder="1" applyAlignment="1">
      <alignment horizontal="left" vertical="center" wrapText="1"/>
    </xf>
    <xf numFmtId="0" fontId="62" fillId="2" borderId="5" xfId="2" applyFont="1" applyFill="1" applyBorder="1" applyAlignment="1">
      <alignment horizontal="left" vertical="center" wrapText="1"/>
    </xf>
    <xf numFmtId="0" fontId="62" fillId="2" borderId="0" xfId="2" applyFont="1" applyFill="1" applyBorder="1" applyAlignment="1">
      <alignment horizontal="left" vertical="center" wrapText="1"/>
    </xf>
    <xf numFmtId="0" fontId="52" fillId="2" borderId="0" xfId="2" applyFont="1" applyFill="1"/>
    <xf numFmtId="0" fontId="66" fillId="2" borderId="0" xfId="2" applyFont="1" applyFill="1"/>
    <xf numFmtId="0" fontId="64" fillId="2" borderId="0" xfId="0" applyFont="1" applyFill="1" applyAlignment="1">
      <alignment vertical="center" wrapText="1"/>
    </xf>
    <xf numFmtId="0" fontId="14" fillId="2" borderId="0" xfId="0" applyFont="1" applyFill="1" applyAlignment="1">
      <alignment horizontal="left" vertical="center" wrapText="1" indent="3"/>
    </xf>
    <xf numFmtId="0" fontId="14" fillId="2" borderId="0" xfId="0" applyFont="1" applyFill="1" applyAlignment="1">
      <alignment horizontal="left" vertical="center" wrapText="1"/>
    </xf>
    <xf numFmtId="0" fontId="43" fillId="2" borderId="0" xfId="3" applyFont="1" applyFill="1" applyAlignment="1">
      <alignment horizontal="left" vertical="center"/>
    </xf>
    <xf numFmtId="0" fontId="25" fillId="2" borderId="0" xfId="0" applyFont="1" applyFill="1" applyAlignment="1">
      <alignment horizontal="left" vertical="center" wrapText="1" indent="2"/>
    </xf>
    <xf numFmtId="0" fontId="13" fillId="2" borderId="0" xfId="3" applyFont="1" applyFill="1" applyBorder="1" applyAlignment="1">
      <alignment vertical="center"/>
    </xf>
    <xf numFmtId="0" fontId="62" fillId="8" borderId="0" xfId="2" applyFont="1" applyFill="1" applyBorder="1" applyAlignment="1">
      <alignment horizontal="left" vertical="center" wrapText="1"/>
    </xf>
    <xf numFmtId="0" fontId="62" fillId="8" borderId="5" xfId="2" applyFont="1" applyFill="1" applyBorder="1" applyAlignment="1">
      <alignment horizontal="left" vertical="center" wrapText="1"/>
    </xf>
    <xf numFmtId="0" fontId="25" fillId="2" borderId="0" xfId="0" applyFont="1" applyFill="1" applyAlignment="1">
      <alignment horizontal="left" vertical="center" wrapText="1"/>
    </xf>
  </cellXfs>
  <cellStyles count="8">
    <cellStyle name="Hyperlink 2" xfId="4"/>
    <cellStyle name="Lien hypertexte" xfId="2" builtinId="8"/>
    <cellStyle name="Milliers" xfId="1" builtinId="3"/>
    <cellStyle name="Normal" xfId="0" builtinId="0"/>
    <cellStyle name="Normal 2" xfId="3"/>
    <cellStyle name="Normal 2 5" xfId="7"/>
    <cellStyle name="Pourcentage" xfId="6" builtinId="5"/>
    <cellStyle name="Texte explicatif" xfId="5" builtinId="53"/>
  </cellStyles>
  <dxfs count="108">
    <dxf>
      <numFmt numFmtId="0" formatCode="General"/>
      <alignment vertical="bottom" textRotation="0" wrapText="1" indent="0" relativeIndent="255" justifyLastLine="0" shrinkToFit="0" readingOrder="0"/>
    </dxf>
    <dxf>
      <numFmt numFmtId="0" formatCode="General"/>
      <alignment horizontal="general" vertical="bottom" textRotation="0" wrapText="1" indent="0" relativeIndent="255" justifyLastLine="0" shrinkToFit="0" readingOrder="0"/>
    </dxf>
    <dxf>
      <numFmt numFmtId="30" formatCode="@"/>
      <alignment vertical="bottom" textRotation="0" wrapText="1" indent="0" relativeIndent="255" justifyLastLine="0" shrinkToFit="0" readingOrder="0"/>
    </dxf>
    <dxf>
      <alignment vertical="bottom" textRotation="0" wrapText="1" indent="0" relativeIndent="255" justifyLastLine="0" shrinkToFit="0" readingOrder="0"/>
    </dxf>
    <dxf>
      <font>
        <b/>
        <i val="0"/>
        <strike val="0"/>
        <condense val="0"/>
        <extend val="0"/>
        <outline val="0"/>
        <shadow val="0"/>
        <u val="none"/>
        <vertAlign val="baseline"/>
        <sz val="11"/>
        <color theme="1"/>
        <name val="Calibri"/>
        <scheme val="minor"/>
      </font>
      <numFmt numFmtId="30" formatCode="@"/>
      <alignment horizontal="left" vertical="bottom" textRotation="0" wrapText="1" indent="0" relativeIndent="255" justifyLastLine="0" shrinkToFit="0" readingOrder="0"/>
    </dxf>
    <dxf>
      <alignment horizontal="general" vertical="bottom" textRotation="0" wrapText="0" indent="0" relativeIndent="255" justifyLastLine="0" shrinkToFit="0" readingOrder="0"/>
    </dxf>
    <dxf>
      <alignment horizontal="general" vertical="bottom" textRotation="0" wrapText="0" indent="0" relativeIndent="255" justifyLastLine="0" shrinkToFit="0" readingOrder="0"/>
    </dxf>
    <dxf>
      <alignment horizontal="general" vertical="bottom" textRotation="0" wrapText="0" indent="0" relativeIndent="255" justifyLastLine="0" shrinkToFit="0" readingOrder="0"/>
    </dxf>
    <dxf>
      <alignment horizontal="general" vertical="bottom" textRotation="0" wrapText="1" indent="0" relativeIndent="255" justifyLastLine="0" shrinkToFit="0" readingOrder="0"/>
    </dxf>
    <dxf>
      <alignment horizontal="general" vertical="bottom" textRotation="0" wrapText="1" indent="0" relativeIndent="255" justifyLastLine="0" shrinkToFit="0" readingOrder="0"/>
    </dxf>
    <dxf>
      <alignment horizontal="general" vertical="bottom" textRotation="0" wrapText="1" indent="0" relativeIndent="255" justifyLastLine="0" shrinkToFit="0" readingOrder="0"/>
    </dxf>
    <dxf>
      <alignment horizontal="general" vertical="bottom" textRotation="0" wrapText="1" indent="0" relativeIndent="255" justifyLastLine="0" shrinkToFit="0" readingOrder="0"/>
    </dxf>
    <dxf>
      <alignment horizontal="general" vertical="bottom" textRotation="0" wrapText="1" indent="0" relativeIndent="255" justifyLastLine="0" shrinkToFit="0" readingOrder="0"/>
    </dxf>
    <dxf>
      <font>
        <b/>
        <i val="0"/>
        <strike val="0"/>
        <condense val="0"/>
        <extend val="0"/>
        <outline val="0"/>
        <shadow val="0"/>
        <u val="none"/>
        <vertAlign val="baseline"/>
        <sz val="10.5"/>
        <color theme="1"/>
        <name val="Calibri"/>
        <scheme val="none"/>
      </font>
      <alignment horizontal="general" vertical="bottom" textRotation="0" wrapText="1" indent="0" relativeIndent="255" justifyLastLine="0" shrinkToFit="0" readingOrder="0"/>
    </dxf>
    <dxf>
      <alignment horizontal="general" vertical="bottom" textRotation="0" wrapText="1" indent="0" relativeIndent="255" justifyLastLine="0" shrinkToFit="0" readingOrder="0"/>
    </dxf>
    <dxf>
      <alignment horizontal="general" vertical="bottom" textRotation="0" wrapText="1" indent="0" relativeIndent="255" justifyLastLine="0" shrinkToFit="0" readingOrder="0"/>
    </dxf>
    <dxf>
      <alignment horizontal="general" vertical="bottom" textRotation="0" wrapText="1" indent="0" relativeIndent="255" justifyLastLine="0" shrinkToFit="0" readingOrder="0"/>
    </dxf>
    <dxf>
      <alignment horizontal="general" vertical="bottom" textRotation="0" wrapText="1" indent="0" relativeIndent="255" justifyLastLine="0" shrinkToFit="0" readingOrder="0"/>
    </dxf>
    <dxf>
      <alignment horizontal="general" vertical="bottom" textRotation="0" wrapText="1" indent="0" relativeIndent="255" justifyLastLine="0" shrinkToFit="0" readingOrder="0"/>
    </dxf>
    <dxf>
      <alignment horizontal="general" vertical="bottom" textRotation="0" wrapText="1" indent="0" relativeIndent="255" justifyLastLine="0" shrinkToFit="0" readingOrder="0"/>
    </dxf>
    <dxf>
      <alignment horizontal="general" vertical="bottom" textRotation="0" wrapText="1" indent="0" relativeIndent="255" justifyLastLine="0" shrinkToFit="0" readingOrder="0"/>
    </dxf>
    <dxf>
      <alignment horizontal="general" vertical="bottom" textRotation="0" wrapText="1" indent="0" relativeIndent="255" justifyLastLine="0" shrinkToFit="0" readingOrder="0"/>
    </dxf>
    <dxf>
      <font>
        <b/>
        <i val="0"/>
        <strike val="0"/>
        <condense val="0"/>
        <extend val="0"/>
        <outline val="0"/>
        <shadow val="0"/>
        <u val="none"/>
        <vertAlign val="baseline"/>
        <sz val="10.5"/>
        <color theme="1"/>
        <name val="Calibri"/>
        <scheme val="none"/>
      </font>
      <alignment horizontal="general" vertical="bottom" textRotation="0" wrapText="1" indent="0" relativeIndent="255" justifyLastLine="0" shrinkToFit="0" readingOrder="0"/>
    </dxf>
    <dxf>
      <alignment vertical="bottom" textRotation="0" wrapText="1" indent="0" relativeIndent="255" justifyLastLine="0" shrinkToFit="0" readingOrder="0"/>
    </dxf>
    <dxf>
      <alignment vertical="bottom" textRotation="0" wrapText="1" indent="0" relativeIndent="255" justifyLastLine="0" shrinkToFit="0" readingOrder="0"/>
    </dxf>
    <dxf>
      <alignment vertical="bottom" textRotation="0" wrapText="1" indent="0" relativeIndent="255" justifyLastLine="0" shrinkToFit="0" readingOrder="0"/>
    </dxf>
    <dxf>
      <fill>
        <patternFill patternType="none">
          <fgColor indexed="64"/>
          <bgColor auto="1"/>
        </patternFill>
      </fill>
    </dxf>
    <dxf>
      <fill>
        <patternFill patternType="none">
          <fgColor indexed="64"/>
          <bgColor auto="1"/>
        </patternFill>
      </fill>
    </dxf>
    <dxf>
      <fill>
        <patternFill patternType="none">
          <fgColor indexed="64"/>
          <bgColor auto="1"/>
        </patternFill>
      </fill>
    </dxf>
    <dxf>
      <border outline="0">
        <top style="thin">
          <color theme="4" tint="0.39997558519241921"/>
        </top>
      </border>
    </dxf>
    <dxf>
      <fill>
        <patternFill patternType="none">
          <fgColor indexed="64"/>
          <bgColor auto="1"/>
        </patternFill>
      </fill>
    </dxf>
    <dxf>
      <border outline="0">
        <bottom style="thin">
          <color theme="4" tint="0.39997558519241921"/>
        </bottom>
      </border>
    </dxf>
    <dxf>
      <font>
        <b/>
        <i val="0"/>
        <strike val="0"/>
        <condense val="0"/>
        <extend val="0"/>
        <outline val="0"/>
        <shadow val="0"/>
        <u val="none"/>
        <vertAlign val="baseline"/>
        <sz val="10.5"/>
        <color theme="0"/>
        <name val="Calibri"/>
        <scheme val="none"/>
      </font>
      <fill>
        <patternFill patternType="solid">
          <fgColor theme="4"/>
          <bgColor theme="4"/>
        </patternFill>
      </fill>
      <alignment horizontal="general" vertical="bottom" textRotation="0" wrapText="0" indent="0" relativeIndent="255" justifyLastLine="0" shrinkToFit="0" readingOrder="0"/>
    </dxf>
    <dxf>
      <alignment vertical="bottom" textRotation="0" wrapText="1" indent="0" relativeIndent="255" justifyLastLine="0" shrinkToFit="0" readingOrder="0"/>
    </dxf>
    <dxf>
      <alignment vertical="bottom" textRotation="0" wrapText="1" indent="0" relativeIndent="255" justifyLastLine="0" shrinkToFit="0" readingOrder="0"/>
    </dxf>
    <dxf>
      <alignment vertical="bottom" textRotation="0" wrapText="1" indent="0" relativeIndent="255" justifyLastLine="0" shrinkToFit="0" readingOrder="0"/>
    </dxf>
    <dxf>
      <numFmt numFmtId="0" formatCode="General"/>
      <alignment textRotation="0" wrapText="0" indent="0" relativeIndent="255" justifyLastLine="0" shrinkToFit="0" readingOrder="0"/>
    </dxf>
    <dxf>
      <numFmt numFmtId="0" formatCode="General"/>
      <alignment textRotation="0" wrapText="0" indent="0" relativeIndent="255" justifyLastLine="0" shrinkToFit="0" readingOrder="0"/>
    </dxf>
    <dxf>
      <numFmt numFmtId="0" formatCode="General"/>
      <alignment textRotation="0" wrapText="0" indent="0" relativeIndent="255" justifyLastLine="0" shrinkToFit="0" readingOrder="0"/>
    </dxf>
    <dxf>
      <alignment textRotation="0" wrapText="0" indent="0" relativeIndent="255" justifyLastLine="0" shrinkToFit="0" readingOrder="0"/>
    </dxf>
    <dxf>
      <alignment textRotation="0" wrapText="0" indent="0" relativeIndent="255" justifyLastLine="0" shrinkToFit="0" readingOrder="0"/>
    </dxf>
    <dxf>
      <alignment textRotation="0" wrapText="0" indent="0" relativeIndent="255" justifyLastLine="0" shrinkToFit="0" readingOrder="0"/>
    </dxf>
    <dxf>
      <alignment textRotation="0" wrapText="0" indent="0" relativeIndent="255" justifyLastLine="0" shrinkToFit="0" readingOrder="0"/>
    </dxf>
    <dxf>
      <alignment textRotation="0" wrapText="0" indent="0" relativeIndent="255" justifyLastLine="0" shrinkToFit="0" readingOrder="0"/>
    </dxf>
    <dxf>
      <font>
        <b/>
        <i val="0"/>
        <strike val="0"/>
        <condense val="0"/>
        <extend val="0"/>
        <outline val="0"/>
        <shadow val="0"/>
        <u val="none"/>
        <vertAlign val="baseline"/>
        <sz val="10.5"/>
        <color theme="1"/>
        <name val="Calibri"/>
        <scheme val="none"/>
      </font>
      <alignment textRotation="0" wrapText="0" indent="0" relativeIndent="255" justifyLastLine="0" shrinkToFit="0" readingOrder="0"/>
    </dxf>
    <dxf>
      <font>
        <strike val="0"/>
        <outline val="0"/>
        <shadow val="0"/>
        <vertAlign val="baseline"/>
        <name val="Franklin Gothic Book"/>
        <scheme val="none"/>
      </font>
    </dxf>
    <dxf>
      <font>
        <strike val="0"/>
        <outline val="0"/>
        <shadow val="0"/>
        <vertAlign val="baseline"/>
        <name val="Franklin Gothic Book"/>
        <scheme val="none"/>
      </font>
    </dxf>
    <dxf>
      <font>
        <strike val="0"/>
        <outline val="0"/>
        <shadow val="0"/>
        <vertAlign val="baseline"/>
        <name val="Franklin Gothic Book"/>
        <scheme val="none"/>
      </font>
    </dxf>
    <dxf>
      <font>
        <strike val="0"/>
        <outline val="0"/>
        <shadow val="0"/>
        <vertAlign val="baseline"/>
        <name val="Franklin Gothic Book"/>
        <scheme val="none"/>
      </font>
    </dxf>
    <dxf>
      <font>
        <strike val="0"/>
        <outline val="0"/>
        <shadow val="0"/>
        <vertAlign val="baseline"/>
        <name val="Franklin Gothic Book"/>
        <scheme val="none"/>
      </font>
    </dxf>
    <dxf>
      <font>
        <strike val="0"/>
        <outline val="0"/>
        <shadow val="0"/>
        <vertAlign val="baseline"/>
        <name val="Franklin Gothic Book"/>
        <scheme val="none"/>
      </font>
    </dxf>
    <dxf>
      <font>
        <strike val="0"/>
        <outline val="0"/>
        <shadow val="0"/>
        <vertAlign val="baseline"/>
        <name val="Franklin Gothic Book"/>
        <scheme val="none"/>
      </font>
    </dxf>
    <dxf>
      <font>
        <b val="0"/>
        <i val="0"/>
        <strike val="0"/>
        <condense val="0"/>
        <extend val="0"/>
        <outline val="0"/>
        <shadow val="0"/>
        <u val="none"/>
        <vertAlign val="baseline"/>
        <sz val="10.5"/>
        <color theme="1"/>
        <name val="Franklin Gothic Book"/>
        <scheme val="none"/>
      </font>
    </dxf>
    <dxf>
      <font>
        <strike val="0"/>
        <outline val="0"/>
        <shadow val="0"/>
        <vertAlign val="baseline"/>
        <name val="Franklin Gothic Book"/>
        <scheme val="none"/>
      </font>
    </dxf>
    <dxf>
      <font>
        <strike val="0"/>
        <outline val="0"/>
        <shadow val="0"/>
        <vertAlign val="baseline"/>
        <name val="Franklin Gothic Book"/>
        <scheme val="none"/>
      </font>
    </dxf>
    <dxf>
      <font>
        <strike val="0"/>
        <outline val="0"/>
        <shadow val="0"/>
        <vertAlign val="baseline"/>
        <name val="Franklin Gothic Book"/>
        <scheme val="none"/>
      </font>
    </dxf>
    <dxf>
      <font>
        <strike val="0"/>
        <outline val="0"/>
        <shadow val="0"/>
        <vertAlign val="baseline"/>
        <name val="Franklin Gothic Book"/>
        <scheme val="none"/>
      </font>
    </dxf>
    <dxf>
      <font>
        <strike val="0"/>
        <outline val="0"/>
        <shadow val="0"/>
        <vertAlign val="baseline"/>
        <name val="Franklin Gothic Book"/>
        <scheme val="none"/>
      </font>
      <numFmt numFmtId="0" formatCode="General"/>
    </dxf>
    <dxf>
      <font>
        <strike val="0"/>
        <outline val="0"/>
        <shadow val="0"/>
        <vertAlign val="baseline"/>
        <name val="Franklin Gothic Book"/>
        <scheme val="none"/>
      </font>
    </dxf>
    <dxf>
      <font>
        <strike val="0"/>
        <outline val="0"/>
        <shadow val="0"/>
        <vertAlign val="baseline"/>
        <name val="Franklin Gothic Book"/>
        <scheme val="none"/>
      </font>
    </dxf>
    <dxf>
      <font>
        <b val="0"/>
        <i val="0"/>
        <strike val="0"/>
        <condense val="0"/>
        <extend val="0"/>
        <outline val="0"/>
        <shadow val="0"/>
        <u val="none"/>
        <vertAlign val="baseline"/>
        <sz val="10.5"/>
        <color theme="1"/>
        <name val="Franklin Gothic Book"/>
        <scheme val="none"/>
      </font>
    </dxf>
    <dxf>
      <font>
        <strike val="0"/>
        <outline val="0"/>
        <shadow val="0"/>
        <vertAlign val="baseline"/>
        <name val="Franklin Gothic Book"/>
        <scheme val="none"/>
      </font>
      <alignment textRotation="0" wrapText="1" indent="0" relativeIndent="255" justifyLastLine="0" shrinkToFit="0" readingOrder="0"/>
    </dxf>
    <dxf>
      <font>
        <strike val="0"/>
        <outline val="0"/>
        <shadow val="0"/>
        <vertAlign val="baseline"/>
        <name val="Franklin Gothic Book"/>
        <scheme val="none"/>
      </font>
      <alignment textRotation="0" wrapText="1" indent="0" relativeIndent="255" justifyLastLine="0" shrinkToFit="0" readingOrder="0"/>
    </dxf>
    <dxf>
      <font>
        <strike val="0"/>
        <outline val="0"/>
        <shadow val="0"/>
        <vertAlign val="baseline"/>
        <name val="Franklin Gothic Book"/>
        <scheme val="none"/>
      </font>
      <alignment textRotation="0" wrapText="1" indent="0" relativeIndent="255" justifyLastLine="0" shrinkToFit="0" readingOrder="0"/>
    </dxf>
    <dxf>
      <font>
        <strike val="0"/>
        <outline val="0"/>
        <shadow val="0"/>
        <vertAlign val="baseline"/>
        <name val="Franklin Gothic Book"/>
        <scheme val="none"/>
      </font>
      <alignment textRotation="0" wrapText="1" indent="0" relativeIndent="255" justifyLastLine="0" shrinkToFit="0" readingOrder="0"/>
    </dxf>
    <dxf>
      <font>
        <strike val="0"/>
        <outline val="0"/>
        <shadow val="0"/>
        <vertAlign val="baseline"/>
        <name val="Franklin Gothic Book"/>
        <scheme val="none"/>
      </font>
      <alignment textRotation="0" wrapText="1" indent="0" relativeIndent="255" justifyLastLine="0" shrinkToFit="0" readingOrder="0"/>
    </dxf>
    <dxf>
      <font>
        <strike val="0"/>
        <outline val="0"/>
        <shadow val="0"/>
        <vertAlign val="baseline"/>
        <name val="Franklin Gothic Book"/>
        <scheme val="none"/>
      </font>
      <numFmt numFmtId="0" formatCode="General"/>
    </dxf>
    <dxf>
      <font>
        <strike val="0"/>
        <outline val="0"/>
        <shadow val="0"/>
        <vertAlign val="baseline"/>
        <name val="Franklin Gothic Book"/>
        <scheme val="none"/>
      </font>
      <numFmt numFmtId="0" formatCode="General"/>
    </dxf>
    <dxf>
      <font>
        <strike val="0"/>
        <outline val="0"/>
        <shadow val="0"/>
        <vertAlign val="baseline"/>
        <name val="Franklin Gothic Book"/>
        <scheme val="none"/>
      </font>
      <numFmt numFmtId="0" formatCode="General"/>
    </dxf>
    <dxf>
      <font>
        <strike val="0"/>
        <outline val="0"/>
        <shadow val="0"/>
        <vertAlign val="baseline"/>
        <name val="Franklin Gothic Book"/>
        <scheme val="none"/>
      </font>
      <numFmt numFmtId="0" formatCode="General"/>
    </dxf>
    <dxf>
      <font>
        <strike val="0"/>
        <outline val="0"/>
        <shadow val="0"/>
        <vertAlign val="baseline"/>
        <name val="Franklin Gothic Book"/>
        <scheme val="none"/>
      </font>
    </dxf>
    <dxf>
      <font>
        <strike val="0"/>
        <outline val="0"/>
        <shadow val="0"/>
        <vertAlign val="baseline"/>
        <name val="Franklin Gothic Book"/>
        <scheme val="none"/>
      </font>
    </dxf>
    <dxf>
      <font>
        <strike val="0"/>
        <outline val="0"/>
        <shadow val="0"/>
        <u val="none"/>
        <vertAlign val="baseline"/>
        <sz val="12"/>
        <color theme="1"/>
        <name val="Franklin Gothic Book"/>
        <scheme val="none"/>
      </font>
    </dxf>
    <dxf>
      <font>
        <strike val="0"/>
        <outline val="0"/>
        <shadow val="0"/>
        <u val="none"/>
        <vertAlign val="baseline"/>
        <sz val="12"/>
        <color theme="1"/>
        <name val="Franklin Gothic Book"/>
        <scheme val="none"/>
      </font>
    </dxf>
    <dxf>
      <font>
        <strike val="0"/>
        <outline val="0"/>
        <shadow val="0"/>
        <u val="none"/>
        <vertAlign val="baseline"/>
        <sz val="12"/>
        <color theme="1"/>
        <name val="Franklin Gothic Book"/>
        <scheme val="none"/>
      </font>
    </dxf>
    <dxf>
      <font>
        <strike val="0"/>
        <outline val="0"/>
        <shadow val="0"/>
        <u val="none"/>
        <vertAlign val="baseline"/>
        <sz val="12"/>
        <color theme="1"/>
        <name val="Franklin Gothic Book"/>
        <scheme val="none"/>
      </font>
    </dxf>
    <dxf>
      <font>
        <strike val="0"/>
        <outline val="0"/>
        <shadow val="0"/>
        <u val="none"/>
        <vertAlign val="baseline"/>
        <sz val="12"/>
        <color theme="1"/>
        <name val="Franklin Gothic Book"/>
        <scheme val="none"/>
      </font>
    </dxf>
    <dxf>
      <font>
        <b val="0"/>
        <i/>
        <strike val="0"/>
        <condense val="0"/>
        <extend val="0"/>
        <outline val="0"/>
        <shadow val="0"/>
        <u val="none"/>
        <vertAlign val="baseline"/>
        <sz val="12"/>
        <color theme="1"/>
        <name val="Franklin Gothic Book"/>
        <scheme val="none"/>
      </font>
      <fill>
        <patternFill patternType="none">
          <fgColor indexed="64"/>
          <bgColor indexed="65"/>
        </patternFill>
      </fill>
      <alignment horizontal="left" vertical="center" textRotation="0" wrapText="0" indent="0" relativeIndent="255" justifyLastLine="0" shrinkToFit="0" readingOrder="0"/>
    </dxf>
    <dxf>
      <font>
        <strike val="0"/>
        <outline val="0"/>
        <shadow val="0"/>
        <u val="none"/>
        <vertAlign val="baseline"/>
        <sz val="12"/>
        <color theme="1"/>
        <name val="Franklin Gothic Book"/>
        <scheme val="none"/>
      </font>
    </dxf>
    <dxf>
      <font>
        <strike val="0"/>
        <outline val="0"/>
        <shadow val="0"/>
        <u val="none"/>
        <vertAlign val="baseline"/>
        <sz val="12"/>
        <color theme="1"/>
        <name val="Franklin Gothic Book"/>
        <scheme val="none"/>
      </font>
    </dxf>
    <dxf>
      <font>
        <strike val="0"/>
        <outline val="0"/>
        <shadow val="0"/>
        <vertAlign val="baseline"/>
        <name val="Franklin Gothic Book"/>
        <scheme val="none"/>
      </font>
    </dxf>
    <dxf>
      <border outline="0">
        <top style="medium">
          <color indexed="64"/>
        </top>
      </border>
    </dxf>
    <dxf>
      <font>
        <strike val="0"/>
        <outline val="0"/>
        <shadow val="0"/>
        <vertAlign val="baseline"/>
        <name val="Franklin Gothic Book"/>
        <scheme val="none"/>
      </font>
    </dxf>
    <dxf>
      <font>
        <b val="0"/>
        <i val="0"/>
        <strike val="0"/>
        <condense val="0"/>
        <extend val="0"/>
        <outline val="0"/>
        <shadow val="0"/>
        <u val="none"/>
        <vertAlign val="baseline"/>
        <sz val="12"/>
        <color theme="1"/>
        <name val="Franklin Gothic Book"/>
        <scheme val="none"/>
      </font>
      <fill>
        <patternFill patternType="none">
          <fgColor indexed="64"/>
          <bgColor indexed="65"/>
        </patternFill>
      </fill>
      <alignment horizontal="left" vertical="center" textRotation="0" wrapText="0" indent="0" relativeIndent="255" justifyLastLine="0" shrinkToFit="0" readingOrder="0"/>
    </dxf>
    <dxf>
      <font>
        <b val="0"/>
        <i/>
        <strike val="0"/>
        <condense val="0"/>
        <extend val="0"/>
        <outline val="0"/>
        <shadow val="0"/>
        <u val="none"/>
        <vertAlign val="baseline"/>
        <sz val="12"/>
        <color theme="1"/>
        <name val="Franklin Gothic Book"/>
        <scheme val="none"/>
      </font>
      <fill>
        <patternFill patternType="none">
          <fgColor indexed="64"/>
          <bgColor auto="1"/>
        </patternFill>
      </fill>
      <alignment horizontal="left" vertical="center" textRotation="0" wrapText="0" indent="0" relativeIndent="255" justifyLastLine="0" shrinkToFit="0" readingOrder="0"/>
    </dxf>
    <dxf>
      <font>
        <i/>
        <strike val="0"/>
        <outline val="0"/>
        <shadow val="0"/>
        <vertAlign val="baseline"/>
        <sz val="12"/>
        <name val="Franklin Gothic Book"/>
        <scheme val="none"/>
      </font>
      <alignment horizontal="left" vertical="center" textRotation="0" wrapText="0" indent="0" relativeIndent="255" justifyLastLine="0" shrinkToFit="0" readingOrder="0"/>
    </dxf>
    <dxf>
      <font>
        <b val="0"/>
        <i/>
        <strike val="0"/>
        <condense val="0"/>
        <extend val="0"/>
        <outline val="0"/>
        <shadow val="0"/>
        <u val="none"/>
        <vertAlign val="baseline"/>
        <sz val="12"/>
        <color theme="1"/>
        <name val="Franklin Gothic Book"/>
        <scheme val="none"/>
      </font>
      <fill>
        <patternFill patternType="none">
          <fgColor indexed="64"/>
          <bgColor indexed="65"/>
        </patternFill>
      </fill>
      <alignment horizontal="left" vertical="center" textRotation="0" wrapText="0" indent="0" relativeIndent="255" justifyLastLine="0" shrinkToFit="0" readingOrder="0"/>
    </dxf>
    <dxf>
      <font>
        <i/>
        <strike val="0"/>
        <outline val="0"/>
        <shadow val="0"/>
        <vertAlign val="baseline"/>
        <sz val="12"/>
        <name val="Franklin Gothic Book"/>
        <scheme val="none"/>
      </font>
      <fill>
        <patternFill patternType="none">
          <fgColor indexed="64"/>
          <bgColor indexed="65"/>
        </patternFill>
      </fill>
      <alignment horizontal="left" vertical="center" textRotation="0" wrapText="0" indent="0" relativeIndent="255" justifyLastLine="0" shrinkToFit="0" readingOrder="0"/>
    </dxf>
    <dxf>
      <border outline="0">
        <top style="medium">
          <color indexed="64"/>
        </top>
      </border>
    </dxf>
    <dxf>
      <font>
        <strike val="0"/>
        <outline val="0"/>
        <shadow val="0"/>
        <vertAlign val="baseline"/>
        <name val="Franklin Gothic Book"/>
        <scheme val="none"/>
      </font>
    </dxf>
    <dxf>
      <font>
        <b val="0"/>
        <i val="0"/>
        <strike val="0"/>
        <condense val="0"/>
        <extend val="0"/>
        <outline val="0"/>
        <shadow val="0"/>
        <u val="none"/>
        <vertAlign val="baseline"/>
        <sz val="12"/>
        <color theme="1"/>
        <name val="Franklin Gothic Book"/>
        <scheme val="none"/>
      </font>
      <fill>
        <patternFill patternType="none">
          <fgColor indexed="64"/>
          <bgColor indexed="65"/>
        </patternFill>
      </fill>
      <alignment horizontal="left" vertical="center" textRotation="0" wrapText="0" indent="0" relativeIndent="255" justifyLastLine="0" shrinkToFit="0" readingOrder="0"/>
    </dxf>
    <dxf>
      <font>
        <b val="0"/>
        <i/>
        <strike val="0"/>
        <condense val="0"/>
        <extend val="0"/>
        <outline val="0"/>
        <shadow val="0"/>
        <u val="none"/>
        <vertAlign val="baseline"/>
        <sz val="12"/>
        <color theme="1"/>
        <name val="Franklin Gothic Book"/>
        <scheme val="none"/>
      </font>
      <fill>
        <patternFill patternType="none">
          <fgColor indexed="64"/>
          <bgColor indexed="65"/>
        </patternFill>
      </fill>
      <alignment horizontal="left" vertical="center" textRotation="0" wrapText="0" indent="0" relativeIndent="255" justifyLastLine="0" shrinkToFit="0" readingOrder="0"/>
    </dxf>
    <dxf>
      <font>
        <b val="0"/>
        <i/>
        <strike val="0"/>
        <condense val="0"/>
        <extend val="0"/>
        <outline val="0"/>
        <shadow val="0"/>
        <u val="none"/>
        <vertAlign val="baseline"/>
        <sz val="12"/>
        <color theme="1"/>
        <name val="Franklin Gothic Book"/>
        <scheme val="none"/>
      </font>
      <numFmt numFmtId="169" formatCode="_ * #,##0_ ;_ * \-#,##0_ ;_ * &quot;-&quot;??_ ;_ @_ "/>
      <fill>
        <patternFill patternType="none">
          <fgColor indexed="64"/>
          <bgColor auto="1"/>
        </patternFill>
      </fill>
      <alignment horizontal="left" vertical="center" textRotation="0" wrapText="0" indent="0" relativeIndent="255" justifyLastLine="0" shrinkToFit="0" readingOrder="0"/>
    </dxf>
    <dxf>
      <font>
        <b val="0"/>
        <i/>
        <strike val="0"/>
        <condense val="0"/>
        <extend val="0"/>
        <outline val="0"/>
        <shadow val="0"/>
        <u val="none"/>
        <vertAlign val="baseline"/>
        <sz val="12"/>
        <color theme="1"/>
        <name val="Franklin Gothic Book"/>
        <scheme val="none"/>
      </font>
      <numFmt numFmtId="169" formatCode="_ * #,##0_ ;_ * \-#,##0_ ;_ * &quot;-&quot;??_ ;_ @_ "/>
      <fill>
        <patternFill patternType="none">
          <fgColor indexed="64"/>
          <bgColor auto="1"/>
        </patternFill>
      </fill>
      <alignment horizontal="left" vertical="center" textRotation="0" wrapText="0" indent="0" relativeIndent="255" justifyLastLine="0" shrinkToFit="0" readingOrder="0"/>
    </dxf>
    <dxf>
      <font>
        <b val="0"/>
        <i/>
        <strike val="0"/>
        <condense val="0"/>
        <extend val="0"/>
        <outline val="0"/>
        <shadow val="0"/>
        <u val="none"/>
        <vertAlign val="baseline"/>
        <sz val="12"/>
        <color theme="1"/>
        <name val="Franklin Gothic Book"/>
        <scheme val="none"/>
      </font>
      <fill>
        <patternFill patternType="none">
          <fgColor indexed="64"/>
          <bgColor indexed="65"/>
        </patternFill>
      </fill>
      <alignment horizontal="left" vertical="center" textRotation="0" wrapText="0" indent="0" relativeIndent="255" justifyLastLine="0" shrinkToFit="0" readingOrder="0"/>
    </dxf>
    <dxf>
      <font>
        <b val="0"/>
        <i/>
        <strike val="0"/>
        <condense val="0"/>
        <extend val="0"/>
        <outline val="0"/>
        <shadow val="0"/>
        <u val="none"/>
        <vertAlign val="baseline"/>
        <sz val="12"/>
        <color theme="1"/>
        <name val="Franklin Gothic Book"/>
        <scheme val="none"/>
      </font>
      <fill>
        <patternFill patternType="none">
          <fgColor indexed="64"/>
          <bgColor indexed="65"/>
        </patternFill>
      </fill>
      <alignment horizontal="left" vertical="center" textRotation="0" wrapText="0" indent="0" relativeIndent="255" justifyLastLine="0" shrinkToFit="0" readingOrder="0"/>
    </dxf>
    <dxf>
      <font>
        <strike val="0"/>
        <outline val="0"/>
        <shadow val="0"/>
        <vertAlign val="baseline"/>
        <name val="Franklin Gothic Book"/>
        <scheme val="none"/>
      </font>
    </dxf>
    <dxf>
      <font>
        <b val="0"/>
        <i/>
        <strike val="0"/>
        <condense val="0"/>
        <extend val="0"/>
        <outline val="0"/>
        <shadow val="0"/>
        <u val="none"/>
        <vertAlign val="baseline"/>
        <sz val="12"/>
        <color theme="1"/>
        <name val="Franklin Gothic Book"/>
        <scheme val="none"/>
      </font>
      <fill>
        <patternFill patternType="none">
          <fgColor indexed="64"/>
          <bgColor indexed="65"/>
        </patternFill>
      </fill>
      <alignment horizontal="left" vertical="center" textRotation="0" wrapText="0" indent="0" relativeIndent="255" justifyLastLine="0" shrinkToFit="0" readingOrder="0"/>
    </dxf>
    <dxf>
      <font>
        <strike val="0"/>
        <outline val="0"/>
        <shadow val="0"/>
        <vertAlign val="baseline"/>
        <name val="Franklin Gothic Book"/>
        <scheme val="none"/>
      </font>
    </dxf>
    <dxf>
      <border outline="0">
        <top style="medium">
          <color indexed="64"/>
        </top>
      </border>
    </dxf>
    <dxf>
      <font>
        <strike val="0"/>
        <outline val="0"/>
        <shadow val="0"/>
        <vertAlign val="baseline"/>
        <name val="Franklin Gothic Book"/>
        <scheme val="none"/>
      </font>
    </dxf>
    <dxf>
      <font>
        <b val="0"/>
        <i val="0"/>
        <strike val="0"/>
        <condense val="0"/>
        <extend val="0"/>
        <outline val="0"/>
        <shadow val="0"/>
        <u val="none"/>
        <vertAlign val="baseline"/>
        <sz val="12"/>
        <color theme="1"/>
        <name val="Franklin Gothic Book"/>
        <scheme val="none"/>
      </font>
      <fill>
        <patternFill patternType="none">
          <fgColor indexed="64"/>
          <bgColor indexed="65"/>
        </patternFill>
      </fill>
      <alignment horizontal="left" vertical="center" textRotation="0" wrapText="0" indent="0" relativeIndent="255" justifyLastLine="0" shrinkToFit="0" readingOrder="0"/>
    </dxf>
    <dxf>
      <border>
        <bottom style="thin">
          <color rgb="FF188FBB"/>
        </bottom>
      </border>
    </dxf>
    <dxf>
      <fill>
        <patternFill patternType="solid">
          <bgColor theme="2"/>
        </patternFill>
      </fill>
      <border>
        <bottom style="thin">
          <color rgb="FF188FBB"/>
        </bottom>
      </border>
    </dxf>
    <dxf>
      <font>
        <b/>
        <i val="0"/>
        <color theme="0"/>
      </font>
      <fill>
        <patternFill>
          <bgColor rgb="FF165B89"/>
        </patternFill>
      </fill>
      <border>
        <top style="thick">
          <color auto="1"/>
        </top>
        <bottom style="medium">
          <color rgb="FF188FBB"/>
        </bottom>
      </border>
    </dxf>
    <dxf>
      <border>
        <bottom style="thin">
          <color rgb="FF188FBB"/>
        </bottom>
      </border>
    </dxf>
    <dxf>
      <fill>
        <patternFill patternType="solid">
          <bgColor theme="2"/>
        </patternFill>
      </fill>
      <border>
        <bottom style="thin">
          <color rgb="FF188FBB"/>
        </bottom>
      </border>
    </dxf>
    <dxf>
      <font>
        <b/>
        <i val="0"/>
        <color theme="0"/>
      </font>
      <fill>
        <patternFill>
          <bgColor rgb="FF165B89"/>
        </patternFill>
      </fill>
      <border>
        <top style="thick">
          <color auto="1"/>
        </top>
        <bottom style="medium">
          <color rgb="FF188FBB"/>
        </bottom>
      </border>
    </dxf>
  </dxfs>
  <tableStyles count="3" defaultTableStyle="TableStyleMedium2" defaultPivotStyle="PivotStyleLight16">
    <tableStyle name="EITI Table" pivot="0" count="0"/>
    <tableStyle name="EITI Table 2" pivot="0" count="3">
      <tableStyleElement type="headerRow" dxfId="107"/>
      <tableStyleElement type="firstRowStripe" dxfId="106"/>
      <tableStyleElement type="secondRowStripe" dxfId="105"/>
    </tableStyle>
    <tableStyle name="EITI Table 3" pivot="0" count="3">
      <tableStyleElement type="headerRow" dxfId="104"/>
      <tableStyleElement type="firstRowStripe" dxfId="103"/>
      <tableStyleElement type="secondRowStripe" dxfId="102"/>
    </tableStyle>
  </tableStyles>
  <colors>
    <mruColors>
      <color rgb="FFF0D9C2"/>
      <color rgb="FFF6A70A"/>
      <color rgb="FFF2F2F2"/>
      <color rgb="FF0076AF"/>
      <color rgb="FFD9D9D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onnections" Target="connections.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externalLink" Target="externalLinks/externalLink3.xml"/><Relationship Id="rId19" Type="http://schemas.openxmlformats.org/officeDocument/2006/relationships/customXml" Target="../customXml/item4.xml"/><Relationship Id="rId4" Type="http://schemas.openxmlformats.org/officeDocument/2006/relationships/worksheet" Target="worksheets/sheet4.xml"/><Relationship Id="rId9" Type="http://schemas.openxmlformats.org/officeDocument/2006/relationships/externalLink" Target="externalLinks/externalLink2.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2</xdr:col>
      <xdr:colOff>1736679</xdr:colOff>
      <xdr:row>4</xdr:row>
      <xdr:rowOff>183252</xdr:rowOff>
    </xdr:to>
    <xdr:pic>
      <xdr:nvPicPr>
        <xdr:cNvPr id="7" name="Picture 6" descr="https://eiti.org/sites/default/files/styles/img-narrow/public/inline/logo_gradient_-_under.png?itok=F8fw0Tyz">
          <a:extLst>
            <a:ext uri="{FF2B5EF4-FFF2-40B4-BE49-F238E27FC236}">
              <a16:creationId xmlns:a16="http://schemas.microsoft.com/office/drawing/2014/main" xmlns="" id="{61640C93-182B-4D91-B8CE-534A3A65E723}"/>
            </a:ext>
          </a:extLst>
        </xdr:cNvPr>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xmlns="" val="0"/>
            </a:ext>
          </a:extLst>
        </a:blip>
        <a:srcRect l="7248" t="7983" b="5883"/>
        <a:stretch/>
      </xdr:blipFill>
      <xdr:spPr bwMode="auto">
        <a:xfrm>
          <a:off x="277813" y="0"/>
          <a:ext cx="1736679" cy="994465"/>
        </a:xfrm>
        <a:prstGeom prst="rect">
          <a:avLst/>
        </a:prstGeom>
        <a:noFill/>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0</xdr:colOff>
      <xdr:row>5</xdr:row>
      <xdr:rowOff>45017</xdr:rowOff>
    </xdr:from>
    <xdr:to>
      <xdr:col>7</xdr:col>
      <xdr:colOff>0</xdr:colOff>
      <xdr:row>5</xdr:row>
      <xdr:rowOff>99390</xdr:rowOff>
    </xdr:to>
    <xdr:grpSp>
      <xdr:nvGrpSpPr>
        <xdr:cNvPr id="8" name="Group 7">
          <a:extLst>
            <a:ext uri="{FF2B5EF4-FFF2-40B4-BE49-F238E27FC236}">
              <a16:creationId xmlns:a16="http://schemas.microsoft.com/office/drawing/2014/main" xmlns="" id="{ED1E856C-C8D8-4A69-9BD1-D9667437E682}"/>
            </a:ext>
          </a:extLst>
        </xdr:cNvPr>
        <xdr:cNvGrpSpPr>
          <a:grpSpLocks/>
        </xdr:cNvGrpSpPr>
      </xdr:nvGrpSpPr>
      <xdr:grpSpPr bwMode="auto">
        <a:xfrm flipV="1">
          <a:off x="272143" y="1065553"/>
          <a:ext cx="13498286" cy="54373"/>
          <a:chOff x="1134" y="1904"/>
          <a:chExt cx="9546" cy="181"/>
        </a:xfrm>
      </xdr:grpSpPr>
      <xdr:sp macro="" textlink="">
        <xdr:nvSpPr>
          <xdr:cNvPr id="9" name="Rectangle 8">
            <a:extLst>
              <a:ext uri="{FF2B5EF4-FFF2-40B4-BE49-F238E27FC236}">
                <a16:creationId xmlns:a16="http://schemas.microsoft.com/office/drawing/2014/main" xmlns="" id="{2E72EF97-04EB-4C69-ABDD-AD665FD2B8B4}"/>
              </a:ext>
            </a:extLst>
          </xdr:cNvPr>
          <xdr:cNvSpPr>
            <a:spLocks/>
          </xdr:cNvSpPr>
        </xdr:nvSpPr>
        <xdr:spPr bwMode="auto">
          <a:xfrm>
            <a:off x="1134" y="1904"/>
            <a:ext cx="321" cy="181"/>
          </a:xfrm>
          <a:prstGeom prst="rect">
            <a:avLst/>
          </a:prstGeom>
          <a:solidFill>
            <a:srgbClr val="31AED6"/>
          </a:solidFill>
          <a:ln>
            <a:noFill/>
          </a:ln>
          <a:effectLst/>
          <a:extLst>
            <a:ext uri="{91240B29-F687-4F45-9708-019B960494DF}">
              <a14:hiddenLine xmlns:a14="http://schemas.microsoft.com/office/drawing/2010/main" xmlns="" w="9525">
                <a:solidFill>
                  <a:srgbClr val="4A7EBB"/>
                </a:solidFill>
                <a:miter lim="800000"/>
                <a:headEnd/>
                <a:tailEnd/>
              </a14:hiddenLine>
            </a:ext>
            <a:ext uri="{AF507438-7753-43E0-B8FC-AC1667EBCBE1}">
              <a14:hiddenEffects xmlns:a14="http://schemas.microsoft.com/office/drawing/2010/main" xmlns="">
                <a:effectLst>
                  <a:outerShdw blurRad="40000" dist="23000" dir="5400000" rotWithShape="0">
                    <a:srgbClr val="808080">
                      <a:alpha val="34999"/>
                    </a:srgbClr>
                  </a:outerShdw>
                </a:effectLst>
              </a14:hiddenEffects>
            </a:ext>
          </a:extLst>
        </xdr:spPr>
        <xdr:txBody>
          <a:bodyPr rot="0" vert="horz" wrap="square" lIns="91440" tIns="45720" rIns="91440" bIns="45720" anchor="ctr" anchorCtr="0" upright="1">
            <a:noAutofit/>
          </a:bodyPr>
          <a:lstStyle/>
          <a:p>
            <a:endParaRPr lang="en-GB"/>
          </a:p>
        </xdr:txBody>
      </xdr:sp>
      <xdr:sp macro="" textlink="">
        <xdr:nvSpPr>
          <xdr:cNvPr id="10" name="Rectangle 9">
            <a:extLst>
              <a:ext uri="{FF2B5EF4-FFF2-40B4-BE49-F238E27FC236}">
                <a16:creationId xmlns:a16="http://schemas.microsoft.com/office/drawing/2014/main" xmlns="" id="{DAFE90F5-9E8A-48BC-9FC0-B1BC9C9EF2E3}"/>
              </a:ext>
            </a:extLst>
          </xdr:cNvPr>
          <xdr:cNvSpPr>
            <a:spLocks/>
          </xdr:cNvSpPr>
        </xdr:nvSpPr>
        <xdr:spPr bwMode="auto">
          <a:xfrm>
            <a:off x="1564" y="1904"/>
            <a:ext cx="121" cy="181"/>
          </a:xfrm>
          <a:prstGeom prst="rect">
            <a:avLst/>
          </a:prstGeom>
          <a:solidFill>
            <a:srgbClr val="31AED6"/>
          </a:solidFill>
          <a:ln>
            <a:noFill/>
          </a:ln>
          <a:effectLst/>
          <a:extLst>
            <a:ext uri="{91240B29-F687-4F45-9708-019B960494DF}">
              <a14:hiddenLine xmlns:a14="http://schemas.microsoft.com/office/drawing/2010/main" xmlns="" w="9525">
                <a:solidFill>
                  <a:srgbClr val="4A7EBB"/>
                </a:solidFill>
                <a:miter lim="800000"/>
                <a:headEnd/>
                <a:tailEnd/>
              </a14:hiddenLine>
            </a:ext>
            <a:ext uri="{AF507438-7753-43E0-B8FC-AC1667EBCBE1}">
              <a14:hiddenEffects xmlns:a14="http://schemas.microsoft.com/office/drawing/2010/main" xmlns="">
                <a:effectLst>
                  <a:outerShdw blurRad="40000" dist="23000" dir="5400000" rotWithShape="0">
                    <a:srgbClr val="808080">
                      <a:alpha val="34999"/>
                    </a:srgbClr>
                  </a:outerShdw>
                </a:effectLst>
              </a14:hiddenEffects>
            </a:ext>
          </a:extLst>
        </xdr:spPr>
        <xdr:txBody>
          <a:bodyPr rot="0" vert="horz" wrap="square" lIns="91440" tIns="45720" rIns="91440" bIns="45720" anchor="ctr" anchorCtr="0" upright="1">
            <a:noAutofit/>
          </a:bodyPr>
          <a:lstStyle/>
          <a:p>
            <a:endParaRPr lang="en-GB"/>
          </a:p>
        </xdr:txBody>
      </xdr:sp>
      <xdr:sp macro="" textlink="">
        <xdr:nvSpPr>
          <xdr:cNvPr id="14" name="Rectangle 13">
            <a:extLst>
              <a:ext uri="{FF2B5EF4-FFF2-40B4-BE49-F238E27FC236}">
                <a16:creationId xmlns:a16="http://schemas.microsoft.com/office/drawing/2014/main" xmlns="" id="{826F2BEA-D9F9-4706-8913-3B37C0F9E61C}"/>
              </a:ext>
            </a:extLst>
          </xdr:cNvPr>
          <xdr:cNvSpPr>
            <a:spLocks/>
          </xdr:cNvSpPr>
        </xdr:nvSpPr>
        <xdr:spPr bwMode="auto">
          <a:xfrm>
            <a:off x="1682" y="1904"/>
            <a:ext cx="213" cy="181"/>
          </a:xfrm>
          <a:prstGeom prst="rect">
            <a:avLst/>
          </a:prstGeom>
          <a:solidFill>
            <a:srgbClr val="184065"/>
          </a:solidFill>
          <a:ln>
            <a:noFill/>
          </a:ln>
          <a:effectLst/>
          <a:extLst>
            <a:ext uri="{91240B29-F687-4F45-9708-019B960494DF}">
              <a14:hiddenLine xmlns:a14="http://schemas.microsoft.com/office/drawing/2010/main" xmlns="" w="9525">
                <a:solidFill>
                  <a:srgbClr val="4A7EBB"/>
                </a:solidFill>
                <a:miter lim="800000"/>
                <a:headEnd/>
                <a:tailEnd/>
              </a14:hiddenLine>
            </a:ext>
            <a:ext uri="{AF507438-7753-43E0-B8FC-AC1667EBCBE1}">
              <a14:hiddenEffects xmlns:a14="http://schemas.microsoft.com/office/drawing/2010/main" xmlns="">
                <a:effectLst>
                  <a:outerShdw blurRad="40000" dist="23000" dir="5400000" rotWithShape="0">
                    <a:srgbClr val="808080">
                      <a:alpha val="34999"/>
                    </a:srgbClr>
                  </a:outerShdw>
                </a:effectLst>
              </a14:hiddenEffects>
            </a:ext>
          </a:extLst>
        </xdr:spPr>
        <xdr:txBody>
          <a:bodyPr rot="0" vert="horz" wrap="square" lIns="91440" tIns="45720" rIns="91440" bIns="45720" anchor="ctr" anchorCtr="0" upright="1">
            <a:noAutofit/>
          </a:bodyPr>
          <a:lstStyle/>
          <a:p>
            <a:endParaRPr lang="en-GB"/>
          </a:p>
        </xdr:txBody>
      </xdr:sp>
      <xdr:sp macro="" textlink="">
        <xdr:nvSpPr>
          <xdr:cNvPr id="15" name="Rectangle 14">
            <a:extLst>
              <a:ext uri="{FF2B5EF4-FFF2-40B4-BE49-F238E27FC236}">
                <a16:creationId xmlns:a16="http://schemas.microsoft.com/office/drawing/2014/main" xmlns="" id="{616F3F3E-32D9-4E9F-9875-9C4ACC925326}"/>
              </a:ext>
            </a:extLst>
          </xdr:cNvPr>
          <xdr:cNvSpPr>
            <a:spLocks/>
          </xdr:cNvSpPr>
        </xdr:nvSpPr>
        <xdr:spPr bwMode="auto">
          <a:xfrm>
            <a:off x="1449" y="1904"/>
            <a:ext cx="121" cy="181"/>
          </a:xfrm>
          <a:prstGeom prst="rect">
            <a:avLst/>
          </a:prstGeom>
          <a:solidFill>
            <a:srgbClr val="184065"/>
          </a:solidFill>
          <a:ln>
            <a:noFill/>
          </a:ln>
          <a:effectLst/>
          <a:extLst>
            <a:ext uri="{91240B29-F687-4F45-9708-019B960494DF}">
              <a14:hiddenLine xmlns:a14="http://schemas.microsoft.com/office/drawing/2010/main" xmlns="" w="9525">
                <a:solidFill>
                  <a:srgbClr val="4A7EBB"/>
                </a:solidFill>
                <a:miter lim="800000"/>
                <a:headEnd/>
                <a:tailEnd/>
              </a14:hiddenLine>
            </a:ext>
            <a:ext uri="{AF507438-7753-43E0-B8FC-AC1667EBCBE1}">
              <a14:hiddenEffects xmlns:a14="http://schemas.microsoft.com/office/drawing/2010/main" xmlns="">
                <a:effectLst>
                  <a:outerShdw blurRad="40000" dist="23000" dir="5400000" rotWithShape="0">
                    <a:srgbClr val="808080">
                      <a:alpha val="34999"/>
                    </a:srgbClr>
                  </a:outerShdw>
                </a:effectLst>
              </a14:hiddenEffects>
            </a:ext>
          </a:extLst>
        </xdr:spPr>
        <xdr:txBody>
          <a:bodyPr rot="0" vert="horz" wrap="square" lIns="91440" tIns="45720" rIns="91440" bIns="45720" anchor="ctr" anchorCtr="0" upright="1">
            <a:noAutofit/>
          </a:bodyPr>
          <a:lstStyle/>
          <a:p>
            <a:endParaRPr lang="en-GB"/>
          </a:p>
        </xdr:txBody>
      </xdr:sp>
      <xdr:sp macro="" textlink="">
        <xdr:nvSpPr>
          <xdr:cNvPr id="16" name="Rectangle 15">
            <a:extLst>
              <a:ext uri="{FF2B5EF4-FFF2-40B4-BE49-F238E27FC236}">
                <a16:creationId xmlns:a16="http://schemas.microsoft.com/office/drawing/2014/main" xmlns="" id="{632467AE-B8EF-479C-8ABE-E4B87B75128D}"/>
              </a:ext>
            </a:extLst>
          </xdr:cNvPr>
          <xdr:cNvSpPr>
            <a:spLocks/>
          </xdr:cNvSpPr>
        </xdr:nvSpPr>
        <xdr:spPr bwMode="auto">
          <a:xfrm>
            <a:off x="2006" y="1904"/>
            <a:ext cx="220" cy="181"/>
          </a:xfrm>
          <a:prstGeom prst="rect">
            <a:avLst/>
          </a:prstGeom>
          <a:solidFill>
            <a:srgbClr val="184065"/>
          </a:solidFill>
          <a:ln>
            <a:noFill/>
          </a:ln>
          <a:effectLst/>
          <a:extLst>
            <a:ext uri="{91240B29-F687-4F45-9708-019B960494DF}">
              <a14:hiddenLine xmlns:a14="http://schemas.microsoft.com/office/drawing/2010/main" xmlns="" w="9525">
                <a:solidFill>
                  <a:srgbClr val="4A7EBB"/>
                </a:solidFill>
                <a:miter lim="800000"/>
                <a:headEnd/>
                <a:tailEnd/>
              </a14:hiddenLine>
            </a:ext>
            <a:ext uri="{AF507438-7753-43E0-B8FC-AC1667EBCBE1}">
              <a14:hiddenEffects xmlns:a14="http://schemas.microsoft.com/office/drawing/2010/main" xmlns="">
                <a:effectLst>
                  <a:outerShdw blurRad="40000" dist="23000" dir="5400000" rotWithShape="0">
                    <a:srgbClr val="808080">
                      <a:alpha val="34999"/>
                    </a:srgbClr>
                  </a:outerShdw>
                </a:effectLst>
              </a14:hiddenEffects>
            </a:ext>
          </a:extLst>
        </xdr:spPr>
        <xdr:txBody>
          <a:bodyPr rot="0" vert="horz" wrap="square" lIns="91440" tIns="45720" rIns="91440" bIns="45720" anchor="ctr" anchorCtr="0" upright="1">
            <a:noAutofit/>
          </a:bodyPr>
          <a:lstStyle/>
          <a:p>
            <a:endParaRPr lang="en-GB"/>
          </a:p>
        </xdr:txBody>
      </xdr:sp>
      <xdr:sp macro="" textlink="">
        <xdr:nvSpPr>
          <xdr:cNvPr id="17" name="Rectangle 16">
            <a:extLst>
              <a:ext uri="{FF2B5EF4-FFF2-40B4-BE49-F238E27FC236}">
                <a16:creationId xmlns:a16="http://schemas.microsoft.com/office/drawing/2014/main" xmlns="" id="{509223E0-7FAC-46F2-99E3-1A136AC46D0D}"/>
              </a:ext>
            </a:extLst>
          </xdr:cNvPr>
          <xdr:cNvSpPr>
            <a:spLocks/>
          </xdr:cNvSpPr>
        </xdr:nvSpPr>
        <xdr:spPr bwMode="auto">
          <a:xfrm>
            <a:off x="1797" y="1904"/>
            <a:ext cx="310" cy="181"/>
          </a:xfrm>
          <a:prstGeom prst="rect">
            <a:avLst/>
          </a:prstGeom>
          <a:solidFill>
            <a:srgbClr val="31AED6"/>
          </a:solidFill>
          <a:ln>
            <a:noFill/>
          </a:ln>
          <a:effectLst/>
          <a:extLst>
            <a:ext uri="{91240B29-F687-4F45-9708-019B960494DF}">
              <a14:hiddenLine xmlns:a14="http://schemas.microsoft.com/office/drawing/2010/main" xmlns="" w="9525">
                <a:solidFill>
                  <a:srgbClr val="4A7EBB"/>
                </a:solidFill>
                <a:miter lim="800000"/>
                <a:headEnd/>
                <a:tailEnd/>
              </a14:hiddenLine>
            </a:ext>
            <a:ext uri="{AF507438-7753-43E0-B8FC-AC1667EBCBE1}">
              <a14:hiddenEffects xmlns:a14="http://schemas.microsoft.com/office/drawing/2010/main" xmlns="">
                <a:effectLst>
                  <a:outerShdw blurRad="40000" dist="23000" dir="5400000" rotWithShape="0">
                    <a:srgbClr val="808080">
                      <a:alpha val="34999"/>
                    </a:srgbClr>
                  </a:outerShdw>
                </a:effectLst>
              </a14:hiddenEffects>
            </a:ext>
          </a:extLst>
        </xdr:spPr>
        <xdr:txBody>
          <a:bodyPr rot="0" vert="horz" wrap="square" lIns="91440" tIns="45720" rIns="91440" bIns="45720" anchor="ctr" anchorCtr="0" upright="1">
            <a:noAutofit/>
          </a:bodyPr>
          <a:lstStyle/>
          <a:p>
            <a:endParaRPr lang="en-GB"/>
          </a:p>
        </xdr:txBody>
      </xdr:sp>
      <xdr:sp macro="" textlink="">
        <xdr:nvSpPr>
          <xdr:cNvPr id="18" name="Rectangle 17">
            <a:extLst>
              <a:ext uri="{FF2B5EF4-FFF2-40B4-BE49-F238E27FC236}">
                <a16:creationId xmlns:a16="http://schemas.microsoft.com/office/drawing/2014/main" xmlns="" id="{408FDE80-9D68-4E68-9BC4-E67C1A9B1C75}"/>
              </a:ext>
            </a:extLst>
          </xdr:cNvPr>
          <xdr:cNvSpPr>
            <a:spLocks/>
          </xdr:cNvSpPr>
        </xdr:nvSpPr>
        <xdr:spPr bwMode="auto">
          <a:xfrm>
            <a:off x="2331" y="1904"/>
            <a:ext cx="8349" cy="181"/>
          </a:xfrm>
          <a:prstGeom prst="rect">
            <a:avLst/>
          </a:prstGeom>
          <a:solidFill>
            <a:srgbClr val="184065"/>
          </a:solidFill>
          <a:ln>
            <a:noFill/>
          </a:ln>
          <a:effectLst/>
          <a:extLst>
            <a:ext uri="{91240B29-F687-4F45-9708-019B960494DF}">
              <a14:hiddenLine xmlns:a14="http://schemas.microsoft.com/office/drawing/2010/main" xmlns="" w="9525">
                <a:solidFill>
                  <a:srgbClr val="4A7EBB"/>
                </a:solidFill>
                <a:miter lim="800000"/>
                <a:headEnd/>
                <a:tailEnd/>
              </a14:hiddenLine>
            </a:ext>
            <a:ext uri="{AF507438-7753-43E0-B8FC-AC1667EBCBE1}">
              <a14:hiddenEffects xmlns:a14="http://schemas.microsoft.com/office/drawing/2010/main" xmlns="">
                <a:effectLst>
                  <a:outerShdw blurRad="40000" dist="23000" dir="5400000" rotWithShape="0">
                    <a:srgbClr val="808080">
                      <a:alpha val="34999"/>
                    </a:srgbClr>
                  </a:outerShdw>
                </a:effectLst>
              </a14:hiddenEffects>
            </a:ext>
          </a:extLst>
        </xdr:spPr>
        <xdr:txBody>
          <a:bodyPr rot="0" vert="horz" wrap="square" lIns="91440" tIns="45720" rIns="91440" bIns="45720" anchor="ctr" anchorCtr="0" upright="1">
            <a:noAutofit/>
          </a:bodyPr>
          <a:lstStyle/>
          <a:p>
            <a:endParaRPr lang="en-GB"/>
          </a:p>
        </xdr:txBody>
      </xdr:sp>
      <xdr:sp macro="" textlink="">
        <xdr:nvSpPr>
          <xdr:cNvPr id="19" name="Rectangle 18">
            <a:extLst>
              <a:ext uri="{FF2B5EF4-FFF2-40B4-BE49-F238E27FC236}">
                <a16:creationId xmlns:a16="http://schemas.microsoft.com/office/drawing/2014/main" xmlns="" id="{15D8932D-D2E1-47D4-A300-482A260DD3DF}"/>
              </a:ext>
            </a:extLst>
          </xdr:cNvPr>
          <xdr:cNvSpPr>
            <a:spLocks/>
          </xdr:cNvSpPr>
        </xdr:nvSpPr>
        <xdr:spPr bwMode="auto">
          <a:xfrm>
            <a:off x="2226" y="1909"/>
            <a:ext cx="108" cy="176"/>
          </a:xfrm>
          <a:prstGeom prst="rect">
            <a:avLst/>
          </a:prstGeom>
          <a:solidFill>
            <a:srgbClr val="31AED6"/>
          </a:solidFill>
          <a:ln>
            <a:noFill/>
          </a:ln>
          <a:effectLst/>
          <a:extLst>
            <a:ext uri="{91240B29-F687-4F45-9708-019B960494DF}">
              <a14:hiddenLine xmlns:a14="http://schemas.microsoft.com/office/drawing/2010/main" xmlns="" w="9525">
                <a:solidFill>
                  <a:srgbClr val="4A7EBB"/>
                </a:solidFill>
                <a:miter lim="800000"/>
                <a:headEnd/>
                <a:tailEnd/>
              </a14:hiddenLine>
            </a:ext>
            <a:ext uri="{AF507438-7753-43E0-B8FC-AC1667EBCBE1}">
              <a14:hiddenEffects xmlns:a14="http://schemas.microsoft.com/office/drawing/2010/main" xmlns="">
                <a:effectLst>
                  <a:outerShdw blurRad="40000" dist="23000" dir="5400000" rotWithShape="0">
                    <a:srgbClr val="808080">
                      <a:alpha val="34999"/>
                    </a:srgbClr>
                  </a:outerShdw>
                </a:effectLst>
              </a14:hiddenEffects>
            </a:ext>
          </a:extLst>
        </xdr:spPr>
        <xdr:txBody>
          <a:bodyPr rot="0" vert="horz" wrap="square" lIns="91440" tIns="45720" rIns="91440" bIns="45720" anchor="ctr" anchorCtr="0" upright="1">
            <a:noAutofit/>
          </a:bodyPr>
          <a:lstStyle/>
          <a:p>
            <a:endParaRPr lang="en-GB"/>
          </a:p>
        </xdr:txBody>
      </xdr:sp>
    </xdr:grp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0</xdr:colOff>
      <xdr:row>0</xdr:row>
      <xdr:rowOff>0</xdr:rowOff>
    </xdr:from>
    <xdr:to>
      <xdr:col>7</xdr:col>
      <xdr:colOff>0</xdr:colOff>
      <xdr:row>0</xdr:row>
      <xdr:rowOff>0</xdr:rowOff>
    </xdr:to>
    <xdr:grpSp>
      <xdr:nvGrpSpPr>
        <xdr:cNvPr id="2" name="Group 2">
          <a:extLst>
            <a:ext uri="{FF2B5EF4-FFF2-40B4-BE49-F238E27FC236}">
              <a16:creationId xmlns:a16="http://schemas.microsoft.com/office/drawing/2014/main" xmlns="" id="{A48B36FA-07A6-4763-87BC-B5A3F3DE7072}"/>
            </a:ext>
          </a:extLst>
        </xdr:cNvPr>
        <xdr:cNvGrpSpPr>
          <a:grpSpLocks/>
        </xdr:cNvGrpSpPr>
      </xdr:nvGrpSpPr>
      <xdr:grpSpPr bwMode="auto">
        <a:xfrm>
          <a:off x="266700" y="0"/>
          <a:ext cx="16354425" cy="0"/>
          <a:chOff x="1133" y="1230"/>
          <a:chExt cx="8460" cy="208"/>
        </a:xfrm>
      </xdr:grpSpPr>
      <xdr:sp macro="" textlink="">
        <xdr:nvSpPr>
          <xdr:cNvPr id="3" name="Rektangel 2">
            <a:extLst>
              <a:ext uri="{FF2B5EF4-FFF2-40B4-BE49-F238E27FC236}">
                <a16:creationId xmlns:a16="http://schemas.microsoft.com/office/drawing/2014/main" xmlns="" id="{5AE3EB10-FBCA-4EF9-8C87-B915E39005D4}"/>
              </a:ext>
            </a:extLst>
          </xdr:cNvPr>
          <xdr:cNvSpPr>
            <a:spLocks noChangeArrowheads="1"/>
          </xdr:cNvSpPr>
        </xdr:nvSpPr>
        <xdr:spPr bwMode="auto">
          <a:xfrm>
            <a:off x="1133" y="1230"/>
            <a:ext cx="8460" cy="208"/>
          </a:xfrm>
          <a:prstGeom prst="rect">
            <a:avLst/>
          </a:prstGeom>
          <a:solidFill>
            <a:srgbClr val="0076AF"/>
          </a:solidFill>
          <a:ln>
            <a:noFill/>
          </a:ln>
        </xdr:spPr>
        <xdr:txBody>
          <a:bodyPr rot="0" vert="horz" wrap="square" lIns="91440" tIns="45720" rIns="91440" bIns="45720" anchor="ctr" anchorCtr="0" upright="1">
            <a:noAutofit/>
          </a:bodyPr>
          <a:lstStyle/>
          <a:p>
            <a:endParaRPr lang="en-GB"/>
          </a:p>
        </xdr:txBody>
      </xdr:sp>
      <xdr:sp macro="" textlink="">
        <xdr:nvSpPr>
          <xdr:cNvPr id="4" name="Rektangel 3">
            <a:extLst>
              <a:ext uri="{FF2B5EF4-FFF2-40B4-BE49-F238E27FC236}">
                <a16:creationId xmlns:a16="http://schemas.microsoft.com/office/drawing/2014/main" xmlns="" id="{0F932F0E-DFF2-4ADF-8B88-C91BF08B914E}"/>
              </a:ext>
            </a:extLst>
          </xdr:cNvPr>
          <xdr:cNvSpPr>
            <a:spLocks noChangeArrowheads="1"/>
          </xdr:cNvSpPr>
        </xdr:nvSpPr>
        <xdr:spPr bwMode="auto">
          <a:xfrm>
            <a:off x="2298" y="1230"/>
            <a:ext cx="750" cy="208"/>
          </a:xfrm>
          <a:prstGeom prst="rect">
            <a:avLst/>
          </a:prstGeom>
          <a:solidFill>
            <a:srgbClr val="56ADD6"/>
          </a:solidFill>
          <a:ln>
            <a:noFill/>
          </a:ln>
        </xdr:spPr>
        <xdr:txBody>
          <a:bodyPr rot="0" vert="horz" wrap="square" lIns="91440" tIns="45720" rIns="91440" bIns="45720" anchor="ctr" anchorCtr="0" upright="1">
            <a:noAutofit/>
          </a:bodyPr>
          <a:lstStyle/>
          <a:p>
            <a:endParaRPr lang="en-GB"/>
          </a:p>
        </xdr:txBody>
      </xdr:sp>
    </xdr:grp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0</xdr:colOff>
      <xdr:row>0</xdr:row>
      <xdr:rowOff>0</xdr:rowOff>
    </xdr:from>
    <xdr:to>
      <xdr:col>8</xdr:col>
      <xdr:colOff>0</xdr:colOff>
      <xdr:row>0</xdr:row>
      <xdr:rowOff>0</xdr:rowOff>
    </xdr:to>
    <xdr:grpSp>
      <xdr:nvGrpSpPr>
        <xdr:cNvPr id="2" name="Group 2">
          <a:extLst>
            <a:ext uri="{FF2B5EF4-FFF2-40B4-BE49-F238E27FC236}">
              <a16:creationId xmlns:a16="http://schemas.microsoft.com/office/drawing/2014/main" xmlns="" id="{975AA6CB-F641-44EA-BF80-4F27B2C34C17}"/>
            </a:ext>
          </a:extLst>
        </xdr:cNvPr>
        <xdr:cNvGrpSpPr>
          <a:grpSpLocks/>
        </xdr:cNvGrpSpPr>
      </xdr:nvGrpSpPr>
      <xdr:grpSpPr bwMode="auto">
        <a:xfrm>
          <a:off x="261938" y="0"/>
          <a:ext cx="17692687" cy="0"/>
          <a:chOff x="1133" y="1230"/>
          <a:chExt cx="8460" cy="208"/>
        </a:xfrm>
      </xdr:grpSpPr>
      <xdr:sp macro="" textlink="">
        <xdr:nvSpPr>
          <xdr:cNvPr id="3" name="Rektangel 2">
            <a:extLst>
              <a:ext uri="{FF2B5EF4-FFF2-40B4-BE49-F238E27FC236}">
                <a16:creationId xmlns:a16="http://schemas.microsoft.com/office/drawing/2014/main" xmlns="" id="{EDC92E01-CE8E-4B76-A61F-716B32A75FDB}"/>
              </a:ext>
            </a:extLst>
          </xdr:cNvPr>
          <xdr:cNvSpPr>
            <a:spLocks noChangeArrowheads="1"/>
          </xdr:cNvSpPr>
        </xdr:nvSpPr>
        <xdr:spPr bwMode="auto">
          <a:xfrm>
            <a:off x="1133" y="1230"/>
            <a:ext cx="8460" cy="208"/>
          </a:xfrm>
          <a:prstGeom prst="rect">
            <a:avLst/>
          </a:prstGeom>
          <a:solidFill>
            <a:srgbClr val="0076AF"/>
          </a:solidFill>
          <a:ln>
            <a:noFill/>
          </a:ln>
        </xdr:spPr>
        <xdr:txBody>
          <a:bodyPr rot="0" vert="horz" wrap="square" lIns="91440" tIns="45720" rIns="91440" bIns="45720" anchor="ctr" anchorCtr="0" upright="1">
            <a:noAutofit/>
          </a:bodyPr>
          <a:lstStyle/>
          <a:p>
            <a:endParaRPr lang="en-GB"/>
          </a:p>
        </xdr:txBody>
      </xdr:sp>
      <xdr:sp macro="" textlink="">
        <xdr:nvSpPr>
          <xdr:cNvPr id="4" name="Rektangel 3">
            <a:extLst>
              <a:ext uri="{FF2B5EF4-FFF2-40B4-BE49-F238E27FC236}">
                <a16:creationId xmlns:a16="http://schemas.microsoft.com/office/drawing/2014/main" xmlns="" id="{CABE0D2D-F92F-4FB1-8C0B-8FF2FAA83C98}"/>
              </a:ext>
            </a:extLst>
          </xdr:cNvPr>
          <xdr:cNvSpPr>
            <a:spLocks noChangeArrowheads="1"/>
          </xdr:cNvSpPr>
        </xdr:nvSpPr>
        <xdr:spPr bwMode="auto">
          <a:xfrm>
            <a:off x="2298" y="1230"/>
            <a:ext cx="750" cy="208"/>
          </a:xfrm>
          <a:prstGeom prst="rect">
            <a:avLst/>
          </a:prstGeom>
          <a:solidFill>
            <a:srgbClr val="56ADD6"/>
          </a:solidFill>
          <a:ln>
            <a:noFill/>
          </a:ln>
        </xdr:spPr>
        <xdr:txBody>
          <a:bodyPr rot="0" vert="horz" wrap="square" lIns="91440" tIns="45720" rIns="91440" bIns="45720" anchor="ctr" anchorCtr="0" upright="1">
            <a:noAutofit/>
          </a:bodyPr>
          <a:lstStyle/>
          <a:p>
            <a:endParaRPr lang="en-GB"/>
          </a:p>
        </xdr:txBody>
      </xdr:sp>
    </xdr:grp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266699</xdr:colOff>
      <xdr:row>4</xdr:row>
      <xdr:rowOff>200024</xdr:rowOff>
    </xdr:from>
    <xdr:to>
      <xdr:col>4</xdr:col>
      <xdr:colOff>2285999</xdr:colOff>
      <xdr:row>6</xdr:row>
      <xdr:rowOff>0</xdr:rowOff>
    </xdr:to>
    <xdr:grpSp>
      <xdr:nvGrpSpPr>
        <xdr:cNvPr id="3" name="Group 2">
          <a:extLst>
            <a:ext uri="{FF2B5EF4-FFF2-40B4-BE49-F238E27FC236}">
              <a16:creationId xmlns:a16="http://schemas.microsoft.com/office/drawing/2014/main" xmlns="" id="{8C2159D8-7352-4E2D-A5BF-AE8DA13A5427}"/>
            </a:ext>
          </a:extLst>
        </xdr:cNvPr>
        <xdr:cNvGrpSpPr>
          <a:grpSpLocks/>
        </xdr:cNvGrpSpPr>
      </xdr:nvGrpSpPr>
      <xdr:grpSpPr bwMode="auto">
        <a:xfrm>
          <a:off x="266699" y="0"/>
          <a:ext cx="13109121" cy="0"/>
          <a:chOff x="1133" y="1230"/>
          <a:chExt cx="8460" cy="208"/>
        </a:xfrm>
      </xdr:grpSpPr>
      <xdr:sp macro="" textlink="">
        <xdr:nvSpPr>
          <xdr:cNvPr id="4" name="Rektangel 2">
            <a:extLst>
              <a:ext uri="{FF2B5EF4-FFF2-40B4-BE49-F238E27FC236}">
                <a16:creationId xmlns:a16="http://schemas.microsoft.com/office/drawing/2014/main" xmlns="" id="{07BB548C-1AB7-47DF-867C-650435759919}"/>
              </a:ext>
            </a:extLst>
          </xdr:cNvPr>
          <xdr:cNvSpPr>
            <a:spLocks noChangeArrowheads="1"/>
          </xdr:cNvSpPr>
        </xdr:nvSpPr>
        <xdr:spPr bwMode="auto">
          <a:xfrm>
            <a:off x="1133" y="1230"/>
            <a:ext cx="8460" cy="208"/>
          </a:xfrm>
          <a:prstGeom prst="rect">
            <a:avLst/>
          </a:prstGeom>
          <a:solidFill>
            <a:srgbClr val="0076AF"/>
          </a:solidFill>
          <a:ln>
            <a:noFill/>
          </a:ln>
        </xdr:spPr>
        <xdr:txBody>
          <a:bodyPr rot="0" vert="horz" wrap="square" lIns="91440" tIns="45720" rIns="91440" bIns="45720" anchor="ctr" anchorCtr="0" upright="1">
            <a:noAutofit/>
          </a:bodyPr>
          <a:lstStyle/>
          <a:p>
            <a:endParaRPr lang="en-GB"/>
          </a:p>
        </xdr:txBody>
      </xdr:sp>
      <xdr:sp macro="" textlink="">
        <xdr:nvSpPr>
          <xdr:cNvPr id="5" name="Rektangel 3">
            <a:extLst>
              <a:ext uri="{FF2B5EF4-FFF2-40B4-BE49-F238E27FC236}">
                <a16:creationId xmlns:a16="http://schemas.microsoft.com/office/drawing/2014/main" xmlns="" id="{9959B6CB-7FEE-4CD1-9F79-0BEC2E07616B}"/>
              </a:ext>
            </a:extLst>
          </xdr:cNvPr>
          <xdr:cNvSpPr>
            <a:spLocks noChangeArrowheads="1"/>
          </xdr:cNvSpPr>
        </xdr:nvSpPr>
        <xdr:spPr bwMode="auto">
          <a:xfrm>
            <a:off x="2298" y="1230"/>
            <a:ext cx="750" cy="208"/>
          </a:xfrm>
          <a:prstGeom prst="rect">
            <a:avLst/>
          </a:prstGeom>
          <a:solidFill>
            <a:srgbClr val="56ADD6"/>
          </a:solidFill>
          <a:ln>
            <a:noFill/>
          </a:ln>
        </xdr:spPr>
        <xdr:txBody>
          <a:bodyPr rot="0" vert="horz" wrap="square" lIns="91440" tIns="45720" rIns="91440" bIns="45720" anchor="ctr" anchorCtr="0" upright="1">
            <a:noAutofit/>
          </a:bodyPr>
          <a:lstStyle/>
          <a:p>
            <a:endParaRPr lang="en-GB"/>
          </a:p>
        </xdr:txBody>
      </xdr:sp>
    </xdr:grpSp>
    <xdr:clientData/>
  </xdr:twoCellAnchor>
</xdr:wsDr>
</file>

<file path=xl/drawings/drawing5.xml><?xml version="1.0" encoding="utf-8"?>
<xdr:wsDr xmlns:xdr="http://schemas.openxmlformats.org/drawingml/2006/spreadsheetDrawing" xmlns:a="http://schemas.openxmlformats.org/drawingml/2006/main">
  <xdr:twoCellAnchor>
    <xdr:from>
      <xdr:col>1</xdr:col>
      <xdr:colOff>0</xdr:colOff>
      <xdr:row>4</xdr:row>
      <xdr:rowOff>180974</xdr:rowOff>
    </xdr:from>
    <xdr:to>
      <xdr:col>14</xdr:col>
      <xdr:colOff>0</xdr:colOff>
      <xdr:row>6</xdr:row>
      <xdr:rowOff>0</xdr:rowOff>
    </xdr:to>
    <xdr:grpSp>
      <xdr:nvGrpSpPr>
        <xdr:cNvPr id="5" name="Group 4">
          <a:extLst>
            <a:ext uri="{FF2B5EF4-FFF2-40B4-BE49-F238E27FC236}">
              <a16:creationId xmlns:a16="http://schemas.microsoft.com/office/drawing/2014/main" xmlns="" id="{9B73E1E8-14D5-4032-BFBF-2C0E51B7CF8D}"/>
            </a:ext>
          </a:extLst>
        </xdr:cNvPr>
        <xdr:cNvGrpSpPr>
          <a:grpSpLocks/>
        </xdr:cNvGrpSpPr>
      </xdr:nvGrpSpPr>
      <xdr:grpSpPr bwMode="auto">
        <a:xfrm>
          <a:off x="201706" y="212912"/>
          <a:ext cx="21616147" cy="0"/>
          <a:chOff x="1133" y="1230"/>
          <a:chExt cx="8460" cy="208"/>
        </a:xfrm>
      </xdr:grpSpPr>
      <xdr:sp macro="" textlink="">
        <xdr:nvSpPr>
          <xdr:cNvPr id="6" name="Rektangel 2">
            <a:extLst>
              <a:ext uri="{FF2B5EF4-FFF2-40B4-BE49-F238E27FC236}">
                <a16:creationId xmlns:a16="http://schemas.microsoft.com/office/drawing/2014/main" xmlns="" id="{98E8F3D6-7500-4A83-ADB1-5A3338A665E8}"/>
              </a:ext>
            </a:extLst>
          </xdr:cNvPr>
          <xdr:cNvSpPr>
            <a:spLocks noChangeArrowheads="1"/>
          </xdr:cNvSpPr>
        </xdr:nvSpPr>
        <xdr:spPr bwMode="auto">
          <a:xfrm>
            <a:off x="1133" y="1230"/>
            <a:ext cx="8460" cy="208"/>
          </a:xfrm>
          <a:prstGeom prst="rect">
            <a:avLst/>
          </a:prstGeom>
          <a:solidFill>
            <a:srgbClr val="0076AF"/>
          </a:solidFill>
          <a:ln>
            <a:noFill/>
          </a:ln>
        </xdr:spPr>
        <xdr:txBody>
          <a:bodyPr rot="0" vert="horz" wrap="square" lIns="91440" tIns="45720" rIns="91440" bIns="45720" anchor="ctr" anchorCtr="0" upright="1">
            <a:noAutofit/>
          </a:bodyPr>
          <a:lstStyle/>
          <a:p>
            <a:endParaRPr lang="en-GB"/>
          </a:p>
        </xdr:txBody>
      </xdr:sp>
      <xdr:sp macro="" textlink="">
        <xdr:nvSpPr>
          <xdr:cNvPr id="7" name="Rektangel 3">
            <a:extLst>
              <a:ext uri="{FF2B5EF4-FFF2-40B4-BE49-F238E27FC236}">
                <a16:creationId xmlns:a16="http://schemas.microsoft.com/office/drawing/2014/main" xmlns="" id="{49F7436F-6E45-494D-87AF-7C61A413D25E}"/>
              </a:ext>
            </a:extLst>
          </xdr:cNvPr>
          <xdr:cNvSpPr>
            <a:spLocks noChangeArrowheads="1"/>
          </xdr:cNvSpPr>
        </xdr:nvSpPr>
        <xdr:spPr bwMode="auto">
          <a:xfrm>
            <a:off x="2298" y="1230"/>
            <a:ext cx="750" cy="208"/>
          </a:xfrm>
          <a:prstGeom prst="rect">
            <a:avLst/>
          </a:prstGeom>
          <a:solidFill>
            <a:srgbClr val="56ADD6"/>
          </a:solidFill>
          <a:ln>
            <a:noFill/>
          </a:ln>
        </xdr:spPr>
        <xdr:txBody>
          <a:bodyPr rot="0" vert="horz" wrap="square" lIns="91440" tIns="45720" rIns="91440" bIns="45720" anchor="ctr" anchorCtr="0" upright="1">
            <a:noAutofit/>
          </a:bodyPr>
          <a:lstStyle/>
          <a:p>
            <a:endParaRPr lang="en-GB"/>
          </a:p>
        </xdr:txBody>
      </xdr:sp>
    </xdr:grpSp>
    <xdr:clientData/>
  </xdr:twoCellAnchor>
  <xdr:twoCellAnchor editAs="oneCell">
    <xdr:from>
      <xdr:col>12</xdr:col>
      <xdr:colOff>8965</xdr:colOff>
      <xdr:row>28</xdr:row>
      <xdr:rowOff>212910</xdr:rowOff>
    </xdr:from>
    <xdr:to>
      <xdr:col>14</xdr:col>
      <xdr:colOff>9788</xdr:colOff>
      <xdr:row>79</xdr:row>
      <xdr:rowOff>63541</xdr:rowOff>
    </xdr:to>
    <xdr:pic>
      <xdr:nvPicPr>
        <xdr:cNvPr id="13" name="Picture 12">
          <a:extLst>
            <a:ext uri="{FF2B5EF4-FFF2-40B4-BE49-F238E27FC236}">
              <a16:creationId xmlns:a16="http://schemas.microsoft.com/office/drawing/2014/main" xmlns="" id="{EF5AD3F8-19EE-403C-8653-CF7C887B43C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rcRect/>
        <a:stretch>
          <a:fillRect/>
        </a:stretch>
      </xdr:blipFill>
      <xdr:spPr bwMode="auto">
        <a:xfrm>
          <a:off x="9377083" y="5569322"/>
          <a:ext cx="6187888" cy="8774207"/>
        </a:xfrm>
        <a:prstGeom prst="rect">
          <a:avLst/>
        </a:prstGeom>
        <a:noFill/>
        <a:extLst>
          <a:ext uri="{909E8E84-426E-40DD-AFC4-6F175D3DCCD1}">
            <a14:hiddenFill xmlns:a14="http://schemas.microsoft.com/office/drawing/2010/main" xmlns="">
              <a:solidFill>
                <a:srgbClr val="FFFFFF"/>
              </a:solidFill>
            </a14:hiddenFill>
          </a:ext>
        </a:extLst>
      </xdr:spPr>
    </xdr:pic>
    <xdr:clientData/>
  </xdr:twoCellAnchor>
</xdr:wsDr>
</file>

<file path=xl/drawings/drawing6.xml><?xml version="1.0" encoding="utf-8"?>
<xdr:wsDr xmlns:xdr="http://schemas.openxmlformats.org/drawingml/2006/spreadsheetDrawing" xmlns:a="http://schemas.openxmlformats.org/drawingml/2006/main">
  <xdr:twoCellAnchor>
    <xdr:from>
      <xdr:col>1</xdr:col>
      <xdr:colOff>225135</xdr:colOff>
      <xdr:row>6</xdr:row>
      <xdr:rowOff>0</xdr:rowOff>
    </xdr:from>
    <xdr:to>
      <xdr:col>11</xdr:col>
      <xdr:colOff>-1</xdr:colOff>
      <xdr:row>7</xdr:row>
      <xdr:rowOff>0</xdr:rowOff>
    </xdr:to>
    <xdr:grpSp>
      <xdr:nvGrpSpPr>
        <xdr:cNvPr id="7" name="Group 6">
          <a:extLst>
            <a:ext uri="{FF2B5EF4-FFF2-40B4-BE49-F238E27FC236}">
              <a16:creationId xmlns:a16="http://schemas.microsoft.com/office/drawing/2014/main" xmlns="" id="{0EBC606C-1012-4AF4-B8D7-C4D12538854A}"/>
            </a:ext>
          </a:extLst>
        </xdr:cNvPr>
        <xdr:cNvGrpSpPr>
          <a:grpSpLocks/>
        </xdr:cNvGrpSpPr>
      </xdr:nvGrpSpPr>
      <xdr:grpSpPr bwMode="auto">
        <a:xfrm>
          <a:off x="254000" y="0"/>
          <a:ext cx="19769666" cy="0"/>
          <a:chOff x="1133" y="1230"/>
          <a:chExt cx="8460" cy="208"/>
        </a:xfrm>
      </xdr:grpSpPr>
      <xdr:sp macro="" textlink="">
        <xdr:nvSpPr>
          <xdr:cNvPr id="8" name="Rektangel 2">
            <a:extLst>
              <a:ext uri="{FF2B5EF4-FFF2-40B4-BE49-F238E27FC236}">
                <a16:creationId xmlns:a16="http://schemas.microsoft.com/office/drawing/2014/main" xmlns="" id="{F504947F-A219-4670-B0A7-4DD0C31B3FD2}"/>
              </a:ext>
            </a:extLst>
          </xdr:cNvPr>
          <xdr:cNvSpPr>
            <a:spLocks noChangeArrowheads="1"/>
          </xdr:cNvSpPr>
        </xdr:nvSpPr>
        <xdr:spPr bwMode="auto">
          <a:xfrm>
            <a:off x="1133" y="1230"/>
            <a:ext cx="8460" cy="208"/>
          </a:xfrm>
          <a:prstGeom prst="rect">
            <a:avLst/>
          </a:prstGeom>
          <a:solidFill>
            <a:srgbClr val="0076AF"/>
          </a:solidFill>
          <a:ln>
            <a:noFill/>
          </a:ln>
        </xdr:spPr>
        <xdr:txBody>
          <a:bodyPr rot="0" vert="horz" wrap="square" lIns="91440" tIns="45720" rIns="91440" bIns="45720" anchor="ctr" anchorCtr="0" upright="1">
            <a:noAutofit/>
          </a:bodyPr>
          <a:lstStyle/>
          <a:p>
            <a:endParaRPr lang="en-GB"/>
          </a:p>
        </xdr:txBody>
      </xdr:sp>
      <xdr:sp macro="" textlink="">
        <xdr:nvSpPr>
          <xdr:cNvPr id="9" name="Rektangel 3">
            <a:extLst>
              <a:ext uri="{FF2B5EF4-FFF2-40B4-BE49-F238E27FC236}">
                <a16:creationId xmlns:a16="http://schemas.microsoft.com/office/drawing/2014/main" xmlns="" id="{EA8A0DCC-456C-48EA-A445-D1CA27EE7ADB}"/>
              </a:ext>
            </a:extLst>
          </xdr:cNvPr>
          <xdr:cNvSpPr>
            <a:spLocks noChangeArrowheads="1"/>
          </xdr:cNvSpPr>
        </xdr:nvSpPr>
        <xdr:spPr bwMode="auto">
          <a:xfrm>
            <a:off x="2298" y="1230"/>
            <a:ext cx="750" cy="208"/>
          </a:xfrm>
          <a:prstGeom prst="rect">
            <a:avLst/>
          </a:prstGeom>
          <a:solidFill>
            <a:srgbClr val="56ADD6"/>
          </a:solidFill>
          <a:ln>
            <a:noFill/>
          </a:ln>
        </xdr:spPr>
        <xdr:txBody>
          <a:bodyPr rot="0" vert="horz" wrap="square" lIns="91440" tIns="45720" rIns="91440" bIns="45720" anchor="ctr" anchorCtr="0" upright="1">
            <a:noAutofit/>
          </a:bodyPr>
          <a:lstStyle/>
          <a:p>
            <a:endParaRPr lang="en-GB"/>
          </a:p>
        </xdr:txBody>
      </xdr:sp>
    </xdr:grpSp>
    <xdr:clientData/>
  </xdr:twoCellAnchor>
</xdr:wsDr>
</file>

<file path=xl/drawings/drawing7.xml><?xml version="1.0" encoding="utf-8"?>
<xdr:wsDr xmlns:xdr="http://schemas.openxmlformats.org/drawingml/2006/spreadsheetDrawing" xmlns:a="http://schemas.openxmlformats.org/drawingml/2006/main">
  <xdr:twoCellAnchor editAs="oneCell">
    <xdr:from>
      <xdr:col>7</xdr:col>
      <xdr:colOff>0</xdr:colOff>
      <xdr:row>3</xdr:row>
      <xdr:rowOff>0</xdr:rowOff>
    </xdr:from>
    <xdr:to>
      <xdr:col>7</xdr:col>
      <xdr:colOff>304800</xdr:colOff>
      <xdr:row>3</xdr:row>
      <xdr:rowOff>304800</xdr:rowOff>
    </xdr:to>
    <xdr:sp macro="" textlink="">
      <xdr:nvSpPr>
        <xdr:cNvPr id="8452" name="AutoShape 260">
          <a:extLst>
            <a:ext uri="{FF2B5EF4-FFF2-40B4-BE49-F238E27FC236}">
              <a16:creationId xmlns:a16="http://schemas.microsoft.com/office/drawing/2014/main" xmlns="" id="{496B0B5C-016C-4A77-A957-2A75F9D06302}"/>
            </a:ext>
          </a:extLst>
        </xdr:cNvPr>
        <xdr:cNvSpPr>
          <a:spLocks noChangeAspect="1" noChangeArrowheads="1"/>
        </xdr:cNvSpPr>
      </xdr:nvSpPr>
      <xdr:spPr bwMode="auto">
        <a:xfrm>
          <a:off x="11982450" y="542925"/>
          <a:ext cx="304800" cy="304800"/>
        </a:xfrm>
        <a:prstGeom prst="rect">
          <a:avLst/>
        </a:prstGeom>
        <a:noFill/>
        <a:extLst>
          <a:ext uri="{909E8E84-426E-40DD-AFC4-6F175D3DCCD1}">
            <a14:hiddenFill xmlns:a14="http://schemas.microsoft.com/office/drawing/2010/main" xmlns="">
              <a:solidFill>
                <a:srgbClr val="FFFFFF"/>
              </a:solidFill>
            </a14:hiddenFill>
          </a:ext>
        </a:extLst>
      </xdr:spPr>
    </xdr:sp>
    <xdr:clientData/>
  </xdr:twoCellAnchor>
  <xdr:twoCellAnchor editAs="oneCell">
    <xdr:from>
      <xdr:col>7</xdr:col>
      <xdr:colOff>0</xdr:colOff>
      <xdr:row>5</xdr:row>
      <xdr:rowOff>0</xdr:rowOff>
    </xdr:from>
    <xdr:to>
      <xdr:col>7</xdr:col>
      <xdr:colOff>304800</xdr:colOff>
      <xdr:row>6</xdr:row>
      <xdr:rowOff>120650</xdr:rowOff>
    </xdr:to>
    <xdr:sp macro="" textlink="">
      <xdr:nvSpPr>
        <xdr:cNvPr id="8453" name="AutoShape 261">
          <a:extLst>
            <a:ext uri="{FF2B5EF4-FFF2-40B4-BE49-F238E27FC236}">
              <a16:creationId xmlns:a16="http://schemas.microsoft.com/office/drawing/2014/main" xmlns="" id="{64794F00-83CB-41CC-92ED-418896BD69DA}"/>
            </a:ext>
          </a:extLst>
        </xdr:cNvPr>
        <xdr:cNvSpPr>
          <a:spLocks noChangeAspect="1" noChangeArrowheads="1"/>
        </xdr:cNvSpPr>
      </xdr:nvSpPr>
      <xdr:spPr bwMode="auto">
        <a:xfrm>
          <a:off x="11982450" y="904875"/>
          <a:ext cx="304800" cy="304800"/>
        </a:xfrm>
        <a:prstGeom prst="rect">
          <a:avLst/>
        </a:prstGeom>
        <a:noFill/>
        <a:extLst>
          <a:ext uri="{909E8E84-426E-40DD-AFC4-6F175D3DCCD1}">
            <a14:hiddenFill xmlns:a14="http://schemas.microsoft.com/office/drawing/2010/main" xmlns="">
              <a:solidFill>
                <a:srgbClr val="FFFFFF"/>
              </a:solidFill>
            </a14:hiddenFill>
          </a:ext>
        </a:extLst>
      </xdr:spPr>
    </xdr:sp>
    <xdr:clientData/>
  </xdr:twoCellAnchor>
  <xdr:twoCellAnchor editAs="oneCell">
    <xdr:from>
      <xdr:col>7</xdr:col>
      <xdr:colOff>0</xdr:colOff>
      <xdr:row>10</xdr:row>
      <xdr:rowOff>0</xdr:rowOff>
    </xdr:from>
    <xdr:to>
      <xdr:col>7</xdr:col>
      <xdr:colOff>304800</xdr:colOff>
      <xdr:row>10</xdr:row>
      <xdr:rowOff>304800</xdr:rowOff>
    </xdr:to>
    <xdr:sp macro="" textlink="">
      <xdr:nvSpPr>
        <xdr:cNvPr id="8454" name="AutoShape 262">
          <a:extLst>
            <a:ext uri="{FF2B5EF4-FFF2-40B4-BE49-F238E27FC236}">
              <a16:creationId xmlns:a16="http://schemas.microsoft.com/office/drawing/2014/main" xmlns="" id="{B292C71B-1E9D-403B-A372-5853D485832E}"/>
            </a:ext>
          </a:extLst>
        </xdr:cNvPr>
        <xdr:cNvSpPr>
          <a:spLocks noChangeAspect="1" noChangeArrowheads="1"/>
        </xdr:cNvSpPr>
      </xdr:nvSpPr>
      <xdr:spPr bwMode="auto">
        <a:xfrm>
          <a:off x="11982450" y="1809750"/>
          <a:ext cx="304800" cy="304800"/>
        </a:xfrm>
        <a:prstGeom prst="rect">
          <a:avLst/>
        </a:prstGeom>
        <a:noFill/>
        <a:extLst>
          <a:ext uri="{909E8E84-426E-40DD-AFC4-6F175D3DCCD1}">
            <a14:hiddenFill xmlns:a14="http://schemas.microsoft.com/office/drawing/2010/main" xmlns="">
              <a:solidFill>
                <a:srgbClr val="FFFFFF"/>
              </a:solidFill>
            </a14:hiddenFill>
          </a:ext>
        </a:extLst>
      </xdr:spPr>
    </xdr:sp>
    <xdr:clientData/>
  </xdr:twoCellAnchor>
  <xdr:twoCellAnchor editAs="oneCell">
    <xdr:from>
      <xdr:col>7</xdr:col>
      <xdr:colOff>0</xdr:colOff>
      <xdr:row>11</xdr:row>
      <xdr:rowOff>0</xdr:rowOff>
    </xdr:from>
    <xdr:to>
      <xdr:col>7</xdr:col>
      <xdr:colOff>304800</xdr:colOff>
      <xdr:row>11</xdr:row>
      <xdr:rowOff>304800</xdr:rowOff>
    </xdr:to>
    <xdr:sp macro="" textlink="">
      <xdr:nvSpPr>
        <xdr:cNvPr id="8455" name="AutoShape 263">
          <a:extLst>
            <a:ext uri="{FF2B5EF4-FFF2-40B4-BE49-F238E27FC236}">
              <a16:creationId xmlns:a16="http://schemas.microsoft.com/office/drawing/2014/main" xmlns="" id="{289AA93A-9991-48A0-A373-A229F378FECB}"/>
            </a:ext>
          </a:extLst>
        </xdr:cNvPr>
        <xdr:cNvSpPr>
          <a:spLocks noChangeAspect="1" noChangeArrowheads="1"/>
        </xdr:cNvSpPr>
      </xdr:nvSpPr>
      <xdr:spPr bwMode="auto">
        <a:xfrm>
          <a:off x="11982450" y="1990725"/>
          <a:ext cx="304800" cy="304800"/>
        </a:xfrm>
        <a:prstGeom prst="rect">
          <a:avLst/>
        </a:prstGeom>
        <a:noFill/>
        <a:extLst>
          <a:ext uri="{909E8E84-426E-40DD-AFC4-6F175D3DCCD1}">
            <a14:hiddenFill xmlns:a14="http://schemas.microsoft.com/office/drawing/2010/main" xmlns="">
              <a:solidFill>
                <a:srgbClr val="FFFFFF"/>
              </a:solidFill>
            </a14:hiddenFill>
          </a:ext>
        </a:extLst>
      </xdr:spPr>
    </xdr:sp>
    <xdr:clientData/>
  </xdr:twoCellAnchor>
  <xdr:twoCellAnchor editAs="oneCell">
    <xdr:from>
      <xdr:col>7</xdr:col>
      <xdr:colOff>0</xdr:colOff>
      <xdr:row>14</xdr:row>
      <xdr:rowOff>0</xdr:rowOff>
    </xdr:from>
    <xdr:to>
      <xdr:col>7</xdr:col>
      <xdr:colOff>304800</xdr:colOff>
      <xdr:row>14</xdr:row>
      <xdr:rowOff>304800</xdr:rowOff>
    </xdr:to>
    <xdr:sp macro="" textlink="">
      <xdr:nvSpPr>
        <xdr:cNvPr id="8456" name="AutoShape 264">
          <a:extLst>
            <a:ext uri="{FF2B5EF4-FFF2-40B4-BE49-F238E27FC236}">
              <a16:creationId xmlns:a16="http://schemas.microsoft.com/office/drawing/2014/main" xmlns="" id="{EAF65064-8F02-4FA7-A7B5-0C44FF177183}"/>
            </a:ext>
          </a:extLst>
        </xdr:cNvPr>
        <xdr:cNvSpPr>
          <a:spLocks noChangeAspect="1" noChangeArrowheads="1"/>
        </xdr:cNvSpPr>
      </xdr:nvSpPr>
      <xdr:spPr bwMode="auto">
        <a:xfrm>
          <a:off x="11982450" y="2533650"/>
          <a:ext cx="304800" cy="304800"/>
        </a:xfrm>
        <a:prstGeom prst="rect">
          <a:avLst/>
        </a:prstGeom>
        <a:noFill/>
        <a:extLst>
          <a:ext uri="{909E8E84-426E-40DD-AFC4-6F175D3DCCD1}">
            <a14:hiddenFill xmlns:a14="http://schemas.microsoft.com/office/drawing/2010/main" xmlns="">
              <a:solidFill>
                <a:srgbClr val="FFFFFF"/>
              </a:solidFill>
            </a14:hiddenFill>
          </a:ext>
        </a:extLst>
      </xdr:spPr>
    </xdr:sp>
    <xdr:clientData/>
  </xdr:twoCellAnchor>
  <xdr:twoCellAnchor editAs="oneCell">
    <xdr:from>
      <xdr:col>7</xdr:col>
      <xdr:colOff>0</xdr:colOff>
      <xdr:row>32</xdr:row>
      <xdr:rowOff>0</xdr:rowOff>
    </xdr:from>
    <xdr:to>
      <xdr:col>7</xdr:col>
      <xdr:colOff>304800</xdr:colOff>
      <xdr:row>33</xdr:row>
      <xdr:rowOff>0</xdr:rowOff>
    </xdr:to>
    <xdr:sp macro="" textlink="">
      <xdr:nvSpPr>
        <xdr:cNvPr id="8457" name="AutoShape 265">
          <a:extLst>
            <a:ext uri="{FF2B5EF4-FFF2-40B4-BE49-F238E27FC236}">
              <a16:creationId xmlns:a16="http://schemas.microsoft.com/office/drawing/2014/main" xmlns="" id="{A8EC7E47-AED7-47A1-8EBA-1338D705886F}"/>
            </a:ext>
          </a:extLst>
        </xdr:cNvPr>
        <xdr:cNvSpPr>
          <a:spLocks noChangeAspect="1" noChangeArrowheads="1"/>
        </xdr:cNvSpPr>
      </xdr:nvSpPr>
      <xdr:spPr bwMode="auto">
        <a:xfrm>
          <a:off x="11982450" y="5791200"/>
          <a:ext cx="304800" cy="304800"/>
        </a:xfrm>
        <a:prstGeom prst="rect">
          <a:avLst/>
        </a:prstGeom>
        <a:noFill/>
        <a:extLst>
          <a:ext uri="{909E8E84-426E-40DD-AFC4-6F175D3DCCD1}">
            <a14:hiddenFill xmlns:a14="http://schemas.microsoft.com/office/drawing/2010/main" xmlns="">
              <a:solidFill>
                <a:srgbClr val="FFFFFF"/>
              </a:solidFill>
            </a14:hiddenFill>
          </a:ext>
        </a:extLst>
      </xdr:spPr>
    </xdr:sp>
    <xdr:clientData/>
  </xdr:twoCellAnchor>
  <xdr:twoCellAnchor editAs="oneCell">
    <xdr:from>
      <xdr:col>7</xdr:col>
      <xdr:colOff>0</xdr:colOff>
      <xdr:row>33</xdr:row>
      <xdr:rowOff>0</xdr:rowOff>
    </xdr:from>
    <xdr:to>
      <xdr:col>7</xdr:col>
      <xdr:colOff>304800</xdr:colOff>
      <xdr:row>34</xdr:row>
      <xdr:rowOff>120650</xdr:rowOff>
    </xdr:to>
    <xdr:sp macro="" textlink="">
      <xdr:nvSpPr>
        <xdr:cNvPr id="8458" name="AutoShape 266">
          <a:extLst>
            <a:ext uri="{FF2B5EF4-FFF2-40B4-BE49-F238E27FC236}">
              <a16:creationId xmlns:a16="http://schemas.microsoft.com/office/drawing/2014/main" xmlns="" id="{813DB849-148A-4C95-AFF7-CC5535217238}"/>
            </a:ext>
          </a:extLst>
        </xdr:cNvPr>
        <xdr:cNvSpPr>
          <a:spLocks noChangeAspect="1" noChangeArrowheads="1"/>
        </xdr:cNvSpPr>
      </xdr:nvSpPr>
      <xdr:spPr bwMode="auto">
        <a:xfrm>
          <a:off x="11982450" y="5972175"/>
          <a:ext cx="304800" cy="304800"/>
        </a:xfrm>
        <a:prstGeom prst="rect">
          <a:avLst/>
        </a:prstGeom>
        <a:noFill/>
        <a:extLst>
          <a:ext uri="{909E8E84-426E-40DD-AFC4-6F175D3DCCD1}">
            <a14:hiddenFill xmlns:a14="http://schemas.microsoft.com/office/drawing/2010/main" xmlns="">
              <a:solidFill>
                <a:srgbClr val="FFFFFF"/>
              </a:solidFill>
            </a14:hiddenFill>
          </a:ext>
        </a:extLst>
      </xdr:spPr>
    </xdr:sp>
    <xdr:clientData/>
  </xdr:twoCellAnchor>
  <xdr:twoCellAnchor editAs="oneCell">
    <xdr:from>
      <xdr:col>7</xdr:col>
      <xdr:colOff>0</xdr:colOff>
      <xdr:row>34</xdr:row>
      <xdr:rowOff>0</xdr:rowOff>
    </xdr:from>
    <xdr:to>
      <xdr:col>7</xdr:col>
      <xdr:colOff>304800</xdr:colOff>
      <xdr:row>35</xdr:row>
      <xdr:rowOff>0</xdr:rowOff>
    </xdr:to>
    <xdr:sp macro="" textlink="">
      <xdr:nvSpPr>
        <xdr:cNvPr id="8459" name="AutoShape 267">
          <a:extLst>
            <a:ext uri="{FF2B5EF4-FFF2-40B4-BE49-F238E27FC236}">
              <a16:creationId xmlns:a16="http://schemas.microsoft.com/office/drawing/2014/main" xmlns="" id="{399F5770-645E-4974-B8D0-FDA3FC670348}"/>
            </a:ext>
          </a:extLst>
        </xdr:cNvPr>
        <xdr:cNvSpPr>
          <a:spLocks noChangeAspect="1" noChangeArrowheads="1"/>
        </xdr:cNvSpPr>
      </xdr:nvSpPr>
      <xdr:spPr bwMode="auto">
        <a:xfrm>
          <a:off x="11982450" y="6153150"/>
          <a:ext cx="304800" cy="304800"/>
        </a:xfrm>
        <a:prstGeom prst="rect">
          <a:avLst/>
        </a:prstGeom>
        <a:noFill/>
        <a:extLst>
          <a:ext uri="{909E8E84-426E-40DD-AFC4-6F175D3DCCD1}">
            <a14:hiddenFill xmlns:a14="http://schemas.microsoft.com/office/drawing/2010/main" xmlns="">
              <a:solidFill>
                <a:srgbClr val="FFFFFF"/>
              </a:solidFill>
            </a14:hiddenFill>
          </a:ext>
        </a:extLst>
      </xdr:spPr>
    </xdr:sp>
    <xdr:clientData/>
  </xdr:twoCellAnchor>
  <xdr:twoCellAnchor editAs="oneCell">
    <xdr:from>
      <xdr:col>7</xdr:col>
      <xdr:colOff>0</xdr:colOff>
      <xdr:row>40</xdr:row>
      <xdr:rowOff>0</xdr:rowOff>
    </xdr:from>
    <xdr:to>
      <xdr:col>7</xdr:col>
      <xdr:colOff>304800</xdr:colOff>
      <xdr:row>41</xdr:row>
      <xdr:rowOff>0</xdr:rowOff>
    </xdr:to>
    <xdr:sp macro="" textlink="">
      <xdr:nvSpPr>
        <xdr:cNvPr id="8460" name="AutoShape 268">
          <a:extLst>
            <a:ext uri="{FF2B5EF4-FFF2-40B4-BE49-F238E27FC236}">
              <a16:creationId xmlns:a16="http://schemas.microsoft.com/office/drawing/2014/main" xmlns="" id="{3540829E-FEBF-4B84-8217-9EC53EE657D8}"/>
            </a:ext>
          </a:extLst>
        </xdr:cNvPr>
        <xdr:cNvSpPr>
          <a:spLocks noChangeAspect="1" noChangeArrowheads="1"/>
        </xdr:cNvSpPr>
      </xdr:nvSpPr>
      <xdr:spPr bwMode="auto">
        <a:xfrm>
          <a:off x="11982450" y="7239000"/>
          <a:ext cx="304800" cy="304800"/>
        </a:xfrm>
        <a:prstGeom prst="rect">
          <a:avLst/>
        </a:prstGeom>
        <a:noFill/>
        <a:extLst>
          <a:ext uri="{909E8E84-426E-40DD-AFC4-6F175D3DCCD1}">
            <a14:hiddenFill xmlns:a14="http://schemas.microsoft.com/office/drawing/2010/main" xmlns="">
              <a:solidFill>
                <a:srgbClr val="FFFFFF"/>
              </a:solidFill>
            </a14:hiddenFill>
          </a:ext>
        </a:extLst>
      </xdr:spPr>
    </xdr:sp>
    <xdr:clientData/>
  </xdr:twoCellAnchor>
  <xdr:twoCellAnchor editAs="oneCell">
    <xdr:from>
      <xdr:col>7</xdr:col>
      <xdr:colOff>0</xdr:colOff>
      <xdr:row>53</xdr:row>
      <xdr:rowOff>0</xdr:rowOff>
    </xdr:from>
    <xdr:to>
      <xdr:col>7</xdr:col>
      <xdr:colOff>304800</xdr:colOff>
      <xdr:row>53</xdr:row>
      <xdr:rowOff>304800</xdr:rowOff>
    </xdr:to>
    <xdr:sp macro="" textlink="">
      <xdr:nvSpPr>
        <xdr:cNvPr id="8461" name="AutoShape 269">
          <a:extLst>
            <a:ext uri="{FF2B5EF4-FFF2-40B4-BE49-F238E27FC236}">
              <a16:creationId xmlns:a16="http://schemas.microsoft.com/office/drawing/2014/main" xmlns="" id="{A78A90D2-195B-4FBD-AF60-C3B086559529}"/>
            </a:ext>
          </a:extLst>
        </xdr:cNvPr>
        <xdr:cNvSpPr>
          <a:spLocks noChangeAspect="1" noChangeArrowheads="1"/>
        </xdr:cNvSpPr>
      </xdr:nvSpPr>
      <xdr:spPr bwMode="auto">
        <a:xfrm>
          <a:off x="11982450" y="9591675"/>
          <a:ext cx="304800" cy="304800"/>
        </a:xfrm>
        <a:prstGeom prst="rect">
          <a:avLst/>
        </a:prstGeom>
        <a:noFill/>
        <a:extLst>
          <a:ext uri="{909E8E84-426E-40DD-AFC4-6F175D3DCCD1}">
            <a14:hiddenFill xmlns:a14="http://schemas.microsoft.com/office/drawing/2010/main" xmlns="">
              <a:solidFill>
                <a:srgbClr val="FFFFFF"/>
              </a:solidFill>
            </a14:hiddenFill>
          </a:ext>
        </a:extLst>
      </xdr:spPr>
    </xdr:sp>
    <xdr:clientData/>
  </xdr:twoCellAnchor>
  <xdr:twoCellAnchor editAs="oneCell">
    <xdr:from>
      <xdr:col>7</xdr:col>
      <xdr:colOff>0</xdr:colOff>
      <xdr:row>67</xdr:row>
      <xdr:rowOff>0</xdr:rowOff>
    </xdr:from>
    <xdr:to>
      <xdr:col>7</xdr:col>
      <xdr:colOff>304800</xdr:colOff>
      <xdr:row>68</xdr:row>
      <xdr:rowOff>120650</xdr:rowOff>
    </xdr:to>
    <xdr:sp macro="" textlink="">
      <xdr:nvSpPr>
        <xdr:cNvPr id="8462" name="AutoShape 270">
          <a:extLst>
            <a:ext uri="{FF2B5EF4-FFF2-40B4-BE49-F238E27FC236}">
              <a16:creationId xmlns:a16="http://schemas.microsoft.com/office/drawing/2014/main" xmlns="" id="{2E200D32-A97A-4153-8CCC-04937B2E2688}"/>
            </a:ext>
          </a:extLst>
        </xdr:cNvPr>
        <xdr:cNvSpPr>
          <a:spLocks noChangeAspect="1" noChangeArrowheads="1"/>
        </xdr:cNvSpPr>
      </xdr:nvSpPr>
      <xdr:spPr bwMode="auto">
        <a:xfrm>
          <a:off x="11982450" y="12125325"/>
          <a:ext cx="304800" cy="304800"/>
        </a:xfrm>
        <a:prstGeom prst="rect">
          <a:avLst/>
        </a:prstGeom>
        <a:noFill/>
        <a:extLst>
          <a:ext uri="{909E8E84-426E-40DD-AFC4-6F175D3DCCD1}">
            <a14:hiddenFill xmlns:a14="http://schemas.microsoft.com/office/drawing/2010/main" xmlns="">
              <a:solidFill>
                <a:srgbClr val="FFFFFF"/>
              </a:solidFill>
            </a14:hiddenFill>
          </a:ext>
        </a:extLst>
      </xdr:spPr>
    </xdr:sp>
    <xdr:clientData/>
  </xdr:twoCellAnchor>
  <xdr:twoCellAnchor editAs="oneCell">
    <xdr:from>
      <xdr:col>7</xdr:col>
      <xdr:colOff>0</xdr:colOff>
      <xdr:row>69</xdr:row>
      <xdr:rowOff>0</xdr:rowOff>
    </xdr:from>
    <xdr:to>
      <xdr:col>7</xdr:col>
      <xdr:colOff>304800</xdr:colOff>
      <xdr:row>70</xdr:row>
      <xdr:rowOff>120650</xdr:rowOff>
    </xdr:to>
    <xdr:sp macro="" textlink="">
      <xdr:nvSpPr>
        <xdr:cNvPr id="8463" name="AutoShape 271">
          <a:extLst>
            <a:ext uri="{FF2B5EF4-FFF2-40B4-BE49-F238E27FC236}">
              <a16:creationId xmlns:a16="http://schemas.microsoft.com/office/drawing/2014/main" xmlns="" id="{B012AC0A-BE7D-45C6-9293-6FAD1D2EF2C9}"/>
            </a:ext>
          </a:extLst>
        </xdr:cNvPr>
        <xdr:cNvSpPr>
          <a:spLocks noChangeAspect="1" noChangeArrowheads="1"/>
        </xdr:cNvSpPr>
      </xdr:nvSpPr>
      <xdr:spPr bwMode="auto">
        <a:xfrm>
          <a:off x="11982450" y="12487275"/>
          <a:ext cx="304800" cy="304800"/>
        </a:xfrm>
        <a:prstGeom prst="rect">
          <a:avLst/>
        </a:prstGeom>
        <a:noFill/>
        <a:extLst>
          <a:ext uri="{909E8E84-426E-40DD-AFC4-6F175D3DCCD1}">
            <a14:hiddenFill xmlns:a14="http://schemas.microsoft.com/office/drawing/2010/main" xmlns="">
              <a:solidFill>
                <a:srgbClr val="FFFFFF"/>
              </a:solidFill>
            </a14:hiddenFill>
          </a:ext>
        </a:extLst>
      </xdr:spPr>
    </xdr:sp>
    <xdr:clientData/>
  </xdr:twoCellAnchor>
  <xdr:twoCellAnchor editAs="oneCell">
    <xdr:from>
      <xdr:col>7</xdr:col>
      <xdr:colOff>0</xdr:colOff>
      <xdr:row>79</xdr:row>
      <xdr:rowOff>0</xdr:rowOff>
    </xdr:from>
    <xdr:to>
      <xdr:col>7</xdr:col>
      <xdr:colOff>304800</xdr:colOff>
      <xdr:row>80</xdr:row>
      <xdr:rowOff>120650</xdr:rowOff>
    </xdr:to>
    <xdr:sp macro="" textlink="">
      <xdr:nvSpPr>
        <xdr:cNvPr id="8464" name="AutoShape 272">
          <a:extLst>
            <a:ext uri="{FF2B5EF4-FFF2-40B4-BE49-F238E27FC236}">
              <a16:creationId xmlns:a16="http://schemas.microsoft.com/office/drawing/2014/main" xmlns="" id="{F30DB2BC-2787-4312-9085-801DB8B5B4BA}"/>
            </a:ext>
          </a:extLst>
        </xdr:cNvPr>
        <xdr:cNvSpPr>
          <a:spLocks noChangeAspect="1" noChangeArrowheads="1"/>
        </xdr:cNvSpPr>
      </xdr:nvSpPr>
      <xdr:spPr bwMode="auto">
        <a:xfrm>
          <a:off x="11982450" y="14297025"/>
          <a:ext cx="304800" cy="304800"/>
        </a:xfrm>
        <a:prstGeom prst="rect">
          <a:avLst/>
        </a:prstGeom>
        <a:noFill/>
        <a:extLst>
          <a:ext uri="{909E8E84-426E-40DD-AFC4-6F175D3DCCD1}">
            <a14:hiddenFill xmlns:a14="http://schemas.microsoft.com/office/drawing/2010/main" xmlns="">
              <a:solidFill>
                <a:srgbClr val="FFFFFF"/>
              </a:solidFill>
            </a14:hiddenFill>
          </a:ext>
        </a:extLst>
      </xdr:spPr>
    </xdr:sp>
    <xdr:clientData/>
  </xdr:twoCellAnchor>
  <xdr:twoCellAnchor editAs="oneCell">
    <xdr:from>
      <xdr:col>7</xdr:col>
      <xdr:colOff>0</xdr:colOff>
      <xdr:row>85</xdr:row>
      <xdr:rowOff>0</xdr:rowOff>
    </xdr:from>
    <xdr:to>
      <xdr:col>7</xdr:col>
      <xdr:colOff>304800</xdr:colOff>
      <xdr:row>86</xdr:row>
      <xdr:rowOff>120650</xdr:rowOff>
    </xdr:to>
    <xdr:sp macro="" textlink="">
      <xdr:nvSpPr>
        <xdr:cNvPr id="8465" name="AutoShape 273">
          <a:extLst>
            <a:ext uri="{FF2B5EF4-FFF2-40B4-BE49-F238E27FC236}">
              <a16:creationId xmlns:a16="http://schemas.microsoft.com/office/drawing/2014/main" xmlns="" id="{471C0C8A-69A5-4E91-9DC3-D55BFBEF61A2}"/>
            </a:ext>
          </a:extLst>
        </xdr:cNvPr>
        <xdr:cNvSpPr>
          <a:spLocks noChangeAspect="1" noChangeArrowheads="1"/>
        </xdr:cNvSpPr>
      </xdr:nvSpPr>
      <xdr:spPr bwMode="auto">
        <a:xfrm>
          <a:off x="11982450" y="15382875"/>
          <a:ext cx="304800" cy="304800"/>
        </a:xfrm>
        <a:prstGeom prst="rect">
          <a:avLst/>
        </a:prstGeom>
        <a:noFill/>
        <a:extLst>
          <a:ext uri="{909E8E84-426E-40DD-AFC4-6F175D3DCCD1}">
            <a14:hiddenFill xmlns:a14="http://schemas.microsoft.com/office/drawing/2010/main" xmlns="">
              <a:solidFill>
                <a:srgbClr val="FFFFFF"/>
              </a:solidFill>
            </a14:hiddenFill>
          </a:ext>
        </a:extLst>
      </xdr:spPr>
    </xdr:sp>
    <xdr:clientData/>
  </xdr:twoCellAnchor>
  <xdr:twoCellAnchor editAs="oneCell">
    <xdr:from>
      <xdr:col>7</xdr:col>
      <xdr:colOff>0</xdr:colOff>
      <xdr:row>86</xdr:row>
      <xdr:rowOff>0</xdr:rowOff>
    </xdr:from>
    <xdr:to>
      <xdr:col>7</xdr:col>
      <xdr:colOff>304800</xdr:colOff>
      <xdr:row>87</xdr:row>
      <xdr:rowOff>120650</xdr:rowOff>
    </xdr:to>
    <xdr:sp macro="" textlink="">
      <xdr:nvSpPr>
        <xdr:cNvPr id="8466" name="AutoShape 274">
          <a:extLst>
            <a:ext uri="{FF2B5EF4-FFF2-40B4-BE49-F238E27FC236}">
              <a16:creationId xmlns:a16="http://schemas.microsoft.com/office/drawing/2014/main" xmlns="" id="{6DC417FC-BE73-48EB-9780-E05F0BE7098F}"/>
            </a:ext>
          </a:extLst>
        </xdr:cNvPr>
        <xdr:cNvSpPr>
          <a:spLocks noChangeAspect="1" noChangeArrowheads="1"/>
        </xdr:cNvSpPr>
      </xdr:nvSpPr>
      <xdr:spPr bwMode="auto">
        <a:xfrm>
          <a:off x="11982450" y="15563850"/>
          <a:ext cx="304800" cy="304800"/>
        </a:xfrm>
        <a:prstGeom prst="rect">
          <a:avLst/>
        </a:prstGeom>
        <a:noFill/>
        <a:extLst>
          <a:ext uri="{909E8E84-426E-40DD-AFC4-6F175D3DCCD1}">
            <a14:hiddenFill xmlns:a14="http://schemas.microsoft.com/office/drawing/2010/main" xmlns="">
              <a:solidFill>
                <a:srgbClr val="FFFFFF"/>
              </a:solidFill>
            </a14:hiddenFill>
          </a:ext>
        </a:extLst>
      </xdr:spPr>
    </xdr:sp>
    <xdr:clientData/>
  </xdr:twoCellAnchor>
  <xdr:twoCellAnchor editAs="oneCell">
    <xdr:from>
      <xdr:col>7</xdr:col>
      <xdr:colOff>0</xdr:colOff>
      <xdr:row>97</xdr:row>
      <xdr:rowOff>0</xdr:rowOff>
    </xdr:from>
    <xdr:to>
      <xdr:col>7</xdr:col>
      <xdr:colOff>304800</xdr:colOff>
      <xdr:row>98</xdr:row>
      <xdr:rowOff>120650</xdr:rowOff>
    </xdr:to>
    <xdr:sp macro="" textlink="">
      <xdr:nvSpPr>
        <xdr:cNvPr id="8467" name="AutoShape 275">
          <a:extLst>
            <a:ext uri="{FF2B5EF4-FFF2-40B4-BE49-F238E27FC236}">
              <a16:creationId xmlns:a16="http://schemas.microsoft.com/office/drawing/2014/main" xmlns="" id="{A4101640-AE25-4E61-AF4D-E27EEC8404C7}"/>
            </a:ext>
          </a:extLst>
        </xdr:cNvPr>
        <xdr:cNvSpPr>
          <a:spLocks noChangeAspect="1" noChangeArrowheads="1"/>
        </xdr:cNvSpPr>
      </xdr:nvSpPr>
      <xdr:spPr bwMode="auto">
        <a:xfrm>
          <a:off x="11982450" y="17554575"/>
          <a:ext cx="304800" cy="304800"/>
        </a:xfrm>
        <a:prstGeom prst="rect">
          <a:avLst/>
        </a:prstGeom>
        <a:noFill/>
        <a:extLst>
          <a:ext uri="{909E8E84-426E-40DD-AFC4-6F175D3DCCD1}">
            <a14:hiddenFill xmlns:a14="http://schemas.microsoft.com/office/drawing/2010/main" xmlns="">
              <a:solidFill>
                <a:srgbClr val="FFFFFF"/>
              </a:solidFill>
            </a14:hiddenFill>
          </a:ext>
        </a:extLst>
      </xdr:spPr>
    </xdr:sp>
    <xdr:clientData/>
  </xdr:twoCellAnchor>
  <xdr:twoCellAnchor editAs="oneCell">
    <xdr:from>
      <xdr:col>7</xdr:col>
      <xdr:colOff>0</xdr:colOff>
      <xdr:row>108</xdr:row>
      <xdr:rowOff>0</xdr:rowOff>
    </xdr:from>
    <xdr:to>
      <xdr:col>7</xdr:col>
      <xdr:colOff>304800</xdr:colOff>
      <xdr:row>109</xdr:row>
      <xdr:rowOff>120650</xdr:rowOff>
    </xdr:to>
    <xdr:sp macro="" textlink="">
      <xdr:nvSpPr>
        <xdr:cNvPr id="8468" name="AutoShape 276">
          <a:extLst>
            <a:ext uri="{FF2B5EF4-FFF2-40B4-BE49-F238E27FC236}">
              <a16:creationId xmlns:a16="http://schemas.microsoft.com/office/drawing/2014/main" xmlns="" id="{73528F53-D73B-4D02-BE3C-0A2A88ADB061}"/>
            </a:ext>
          </a:extLst>
        </xdr:cNvPr>
        <xdr:cNvSpPr>
          <a:spLocks noChangeAspect="1" noChangeArrowheads="1"/>
        </xdr:cNvSpPr>
      </xdr:nvSpPr>
      <xdr:spPr bwMode="auto">
        <a:xfrm>
          <a:off x="11982450" y="19545300"/>
          <a:ext cx="304800" cy="304800"/>
        </a:xfrm>
        <a:prstGeom prst="rect">
          <a:avLst/>
        </a:prstGeom>
        <a:noFill/>
        <a:extLst>
          <a:ext uri="{909E8E84-426E-40DD-AFC4-6F175D3DCCD1}">
            <a14:hiddenFill xmlns:a14="http://schemas.microsoft.com/office/drawing/2010/main" xmlns="">
              <a:solidFill>
                <a:srgbClr val="FFFFFF"/>
              </a:solidFill>
            </a14:hiddenFill>
          </a:ext>
        </a:extLst>
      </xdr:spPr>
    </xdr:sp>
    <xdr:clientData/>
  </xdr:twoCellAnchor>
  <xdr:twoCellAnchor editAs="oneCell">
    <xdr:from>
      <xdr:col>7</xdr:col>
      <xdr:colOff>0</xdr:colOff>
      <xdr:row>124</xdr:row>
      <xdr:rowOff>0</xdr:rowOff>
    </xdr:from>
    <xdr:to>
      <xdr:col>7</xdr:col>
      <xdr:colOff>304800</xdr:colOff>
      <xdr:row>125</xdr:row>
      <xdr:rowOff>120650</xdr:rowOff>
    </xdr:to>
    <xdr:sp macro="" textlink="">
      <xdr:nvSpPr>
        <xdr:cNvPr id="8469" name="AutoShape 277">
          <a:extLst>
            <a:ext uri="{FF2B5EF4-FFF2-40B4-BE49-F238E27FC236}">
              <a16:creationId xmlns:a16="http://schemas.microsoft.com/office/drawing/2014/main" xmlns="" id="{D3019745-D5D9-470F-9E52-135D5B74DAAF}"/>
            </a:ext>
          </a:extLst>
        </xdr:cNvPr>
        <xdr:cNvSpPr>
          <a:spLocks noChangeAspect="1" noChangeArrowheads="1"/>
        </xdr:cNvSpPr>
      </xdr:nvSpPr>
      <xdr:spPr bwMode="auto">
        <a:xfrm>
          <a:off x="11982450" y="22440900"/>
          <a:ext cx="304800" cy="304800"/>
        </a:xfrm>
        <a:prstGeom prst="rect">
          <a:avLst/>
        </a:prstGeom>
        <a:noFill/>
        <a:extLst>
          <a:ext uri="{909E8E84-426E-40DD-AFC4-6F175D3DCCD1}">
            <a14:hiddenFill xmlns:a14="http://schemas.microsoft.com/office/drawing/2010/main" xmlns="">
              <a:solidFill>
                <a:srgbClr val="FFFFFF"/>
              </a:solidFill>
            </a14:hiddenFill>
          </a:ext>
        </a:extLst>
      </xdr:spPr>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shared.eiti.org/Shared%20Documents/Not%20country-specific/Summary%20Data/2.0%20Summary%20data%20up-to-date%20template/Summary%20Data%202.0.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USER/Desktop/ITIE%20Tchad%202017-2018/EITI%20Chad%202017-2018/07-Reporting/ITIE%20Tchad_summary_data_template_2017.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Users/kr65/Downloads/SD/2.0/Summary%20Data%202.0%20data%20validation%20french%20translation.xlsm"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Introduction"/>
      <sheetName val="Part 1 - About"/>
      <sheetName val="Part 2 - Disclosure checklist"/>
      <sheetName val="Part 3 - Reporting entities"/>
      <sheetName val="Part 4 - Government revenues"/>
      <sheetName val="Part 5 - Company data"/>
      <sheetName val="Lists"/>
      <sheetName val="Summary Data 2.0"/>
    </sheetNames>
    <sheetDataSet>
      <sheetData sheetId="0" refreshError="1"/>
      <sheetData sheetId="1" refreshError="1"/>
      <sheetData sheetId="2" refreshError="1"/>
      <sheetData sheetId="3" refreshError="1"/>
      <sheetData sheetId="4" refreshError="1"/>
      <sheetData sheetId="5" refreshError="1"/>
      <sheetData sheetId="6"/>
      <sheetData sheetId="7" refreshError="1"/>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Introduction"/>
      <sheetName val="Partie 1 - Présentation"/>
      <sheetName val="Partie 2 - Liste de pointage"/>
      <sheetName val="Partie 3 - Entités déclarantes"/>
      <sheetName val="Partie 4 - Recettes de l’État"/>
      <sheetName val="Partie 5 - Données d’entreprise"/>
      <sheetName val="Listes"/>
      <sheetName val="ITIE Tchad_summary_data_templat"/>
    </sheetNames>
    <sheetDataSet>
      <sheetData sheetId="0">
        <row r="4">
          <cell r="G4" t="str">
            <v>AAAA-MM-JJ</v>
          </cell>
        </row>
      </sheetData>
      <sheetData sheetId="1"/>
      <sheetData sheetId="2"/>
      <sheetData sheetId="3"/>
      <sheetData sheetId="4">
        <row r="78">
          <cell r="J78">
            <v>547448408</v>
          </cell>
        </row>
      </sheetData>
      <sheetData sheetId="5">
        <row r="109">
          <cell r="K109">
            <v>547448408</v>
          </cell>
        </row>
      </sheetData>
      <sheetData sheetId="6">
        <row r="4">
          <cell r="I4" t="str">
            <v>Oui</v>
          </cell>
          <cell r="K4" t="str">
            <v>Oui, divulgation systématique</v>
          </cell>
        </row>
        <row r="5">
          <cell r="I5" t="str">
            <v>Partiellement</v>
          </cell>
          <cell r="K5" t="str">
            <v>Oui, à travers le rapportage ITIE</v>
          </cell>
        </row>
        <row r="6">
          <cell r="K6" t="str">
            <v>Sans objet.</v>
          </cell>
        </row>
        <row r="7">
          <cell r="K7" t="str">
            <v>Non disponible</v>
          </cell>
        </row>
      </sheetData>
      <sheetData sheetId="7" refreshError="1"/>
    </sheetDataSet>
  </externalBook>
</externalLink>
</file>

<file path=xl/externalLinks/externalLink3.xml><?xml version="1.0" encoding="utf-8"?>
<externalLink xmlns="http://schemas.openxmlformats.org/spreadsheetml/2006/main">
  <externalBook xmlns:r="http://schemas.openxmlformats.org/officeDocument/2006/relationships" r:id="rId1">
    <sheetNames>
      <sheetName val="Lists"/>
      <sheetName val="Part 3 - Reporting entities"/>
    </sheetNames>
    <sheetDataSet>
      <sheetData sheetId="0" refreshError="1"/>
      <sheetData sheetId="1" refreshError="1"/>
    </sheetDataSet>
  </externalBook>
</externalLink>
</file>

<file path=xl/tables/table1.xml><?xml version="1.0" encoding="utf-8"?>
<table xmlns="http://schemas.openxmlformats.org/spreadsheetml/2006/main" id="9" name="Companies" displayName="Companies" ref="B40:I79" totalsRowShown="0" headerRowDxfId="101" dataDxfId="100" tableBorderDxfId="99" headerRowCellStyle="Normal 2">
  <autoFilter ref="B40:I79"/>
  <tableColumns count="8">
    <tableColumn id="1" name="Nom complet de l’entreprise" dataDxfId="98"/>
    <tableColumn id="7" name="Type d'entreprise" dataDxfId="97" dataCellStyle="Normal 2"/>
    <tableColumn id="2" name="Identifiant de l’entreprise" dataDxfId="96"/>
    <tableColumn id="5" name="Secteur" dataDxfId="95" dataCellStyle="Normal 2"/>
    <tableColumn id="3" name="Matières premières (séparation par virgule)" dataDxfId="94" dataCellStyle="Normal 2"/>
    <tableColumn id="4" name="Cotation boursière ou site Internet d’entreprise " dataDxfId="93"/>
    <tableColumn id="8" name="Rapport financier audité (si indisponible, bilan comptable ou flux de trésorerie…)" dataDxfId="92"/>
    <tableColumn id="6" name="Rapport de paiements à l’État" dataDxfId="91" dataCellStyle="Milliers">
      <calculatedColumnFormula>SUMIF(Table10[Entreprise],Companies[[#This Row],[Nom complet de l’entreprise]],Table10[Valeur de revenus])</calculatedColumnFormula>
    </tableColumn>
  </tableColumns>
  <tableStyleInfo name="EITI Table 2" showFirstColumn="0" showLastColumn="0" showRowStripes="1" showColumnStripes="0"/>
</table>
</file>

<file path=xl/tables/table2.xml><?xml version="1.0" encoding="utf-8"?>
<table xmlns="http://schemas.openxmlformats.org/spreadsheetml/2006/main" id="11" name="Government_agencies" displayName="Government_agencies" ref="B20:E31" totalsRowShown="0" headerRowDxfId="90" dataDxfId="89" tableBorderDxfId="88" headerRowCellStyle="Normal 2">
  <autoFilter ref="B20:E31"/>
  <tableColumns count="4">
    <tableColumn id="1" name="Nom complet de l’entité" dataDxfId="87" dataCellStyle="Normal 2"/>
    <tableColumn id="4" name="Type d'Agence" dataDxfId="86" dataCellStyle="Normal 2"/>
    <tableColumn id="2" name="N° d’identifiant (le cas échéant)" dataDxfId="85" dataCellStyle="Normal 2"/>
    <tableColumn id="3" name="Total déclaré" dataDxfId="84"/>
  </tableColumns>
  <tableStyleInfo name="EITI Table 2" showFirstColumn="0" showLastColumn="0" showRowStripes="1" showColumnStripes="0"/>
</table>
</file>

<file path=xl/tables/table3.xml><?xml version="1.0" encoding="utf-8"?>
<table xmlns="http://schemas.openxmlformats.org/spreadsheetml/2006/main" id="14" name="Companies15" displayName="Companies15" ref="B82:J99" totalsRowShown="0" headerRowDxfId="83" dataDxfId="82" tableBorderDxfId="81" headerRowCellStyle="Normal 2">
  <autoFilter ref="B82:J99"/>
  <tableColumns count="9">
    <tableColumn id="1" name="Nom complet du projet" dataDxfId="80"/>
    <tableColumn id="2" name="Référence(s) de la convention juridique : contrat, licence, bail, concession,..." dataDxfId="79"/>
    <tableColumn id="3" name="Sociétés associées, commencer par l’Opérateur" dataDxfId="78"/>
    <tableColumn id="5" name="Matières premières (une matière/ligne)" dataDxfId="77" dataCellStyle="Normal 2"/>
    <tableColumn id="6" name="Statut" dataDxfId="76"/>
    <tableColumn id="7" name="Volume de production" dataDxfId="75"/>
    <tableColumn id="8" name="Unité" dataDxfId="74"/>
    <tableColumn id="9" name="Valeur de production" dataDxfId="73"/>
    <tableColumn id="10" name="Devise" dataDxfId="72"/>
  </tableColumns>
  <tableStyleInfo name="EITI Table 2" showFirstColumn="0" showLastColumn="0" showRowStripes="1" showColumnStripes="0"/>
</table>
</file>

<file path=xl/tables/table4.xml><?xml version="1.0" encoding="utf-8"?>
<table xmlns="http://schemas.openxmlformats.org/spreadsheetml/2006/main" id="6" name="Government_revenues_table" displayName="Government_revenues_table" ref="B21:K73" totalsRowShown="0" headerRowDxfId="71" dataDxfId="70">
  <autoFilter ref="B21:K73"/>
  <tableColumns count="10">
    <tableColumn id="8" name="GFS Niveau 1" dataDxfId="69"/>
    <tableColumn id="9" name="GFS Niveau 2" dataDxfId="68"/>
    <tableColumn id="10" name="GFS Niveau 3" dataDxfId="67"/>
    <tableColumn id="7" name="GFS Niveau 4" dataDxfId="66"/>
    <tableColumn id="1" name="Classification SFP" dataDxfId="65"/>
    <tableColumn id="11" name="Secteur" dataDxfId="64"/>
    <tableColumn id="3" name="Nom du flux de revenus" dataDxfId="63"/>
    <tableColumn id="4" name="Entité de l’État" dataDxfId="62"/>
    <tableColumn id="5" name="Valeur des revenus" dataDxfId="61"/>
    <tableColumn id="2" name="Devise" dataDxfId="60"/>
  </tableColumns>
  <tableStyleInfo name="EITI Table 2" showFirstColumn="0" showLastColumn="0" showRowStripes="1" showColumnStripes="0"/>
</table>
</file>

<file path=xl/tables/table5.xml><?xml version="1.0" encoding="utf-8"?>
<table xmlns="http://schemas.openxmlformats.org/spreadsheetml/2006/main" id="10" name="Table10" displayName="Table10" ref="B21:N101" totalsRowShown="0" headerRowDxfId="59" dataDxfId="58">
  <tableColumns count="13">
    <tableColumn id="7" name="Secteur" dataDxfId="57"/>
    <tableColumn id="1" name="Entreprise" dataDxfId="56"/>
    <tableColumn id="3" name="Entité de l’État" dataDxfId="55"/>
    <tableColumn id="4" name="Nom du paiement" dataDxfId="54"/>
    <tableColumn id="5" name="Perçu par projet (O/N)" dataDxfId="53"/>
    <tableColumn id="6" name="Déclaré par projet (O/N)" dataDxfId="52"/>
    <tableColumn id="2" name="Nom du projet" dataDxfId="51"/>
    <tableColumn id="13" name="Devise de déclaration" dataDxfId="50"/>
    <tableColumn id="14" name="Valeur de revenus" dataDxfId="49" dataCellStyle="Milliers"/>
    <tableColumn id="18" name="Paiement effectué en nature?" dataDxfId="48"/>
    <tableColumn id="8" name="Volume en nature (si applicable)" dataDxfId="47"/>
    <tableColumn id="9" name="Unité (si applicable)" dataDxfId="46"/>
    <tableColumn id="11" name="Commentaires" dataDxfId="45"/>
  </tableColumns>
  <tableStyleInfo name="EITI Table 2" showFirstColumn="0" showLastColumn="0" showRowStripes="1" showColumnStripes="0"/>
</table>
</file>

<file path=xl/tables/table6.xml><?xml version="1.0" encoding="utf-8"?>
<table xmlns="http://schemas.openxmlformats.org/spreadsheetml/2006/main" id="1" name="Table1_Country_codes_and_currencies" displayName="Table1_Country_codes_and_currencies" ref="A2:G246" totalsRowShown="0" headerRowDxfId="44" dataDxfId="43">
  <autoFilter ref="A2:G246"/>
  <sortState ref="A3:G246">
    <sortCondition ref="A2:A246"/>
  </sortState>
  <tableColumns count="7">
    <tableColumn id="1" name="Nom de pays ou région" dataDxfId="42"/>
    <tableColumn id="2" name="Code ISO de pays (alpha 2)" dataDxfId="41"/>
    <tableColumn id="3" name="Code ISO de devise (alpha 3)" dataDxfId="40"/>
    <tableColumn id="4" name="Code numérique ISO (UN M49)" dataDxfId="39"/>
    <tableColumn id="5" name="Code de devise (ISO 4217)" dataDxfId="38"/>
    <tableColumn id="6" name="Code numérique de devise (ISO 4217)" dataDxfId="37"/>
    <tableColumn id="7" name="Devise" dataDxfId="36"/>
  </tableColumns>
  <tableStyleInfo name="TableStyleMedium2" showFirstColumn="0" showLastColumn="0" showRowStripes="1" showColumnStripes="0"/>
</table>
</file>

<file path=xl/tables/table7.xml><?xml version="1.0" encoding="utf-8"?>
<table xmlns="http://schemas.openxmlformats.org/spreadsheetml/2006/main" id="2" name="Table2_Simple_options" displayName="Table2_Simple_options" ref="I2:I7" totalsRowShown="0" headerRowDxfId="35" dataDxfId="34">
  <autoFilter ref="I2:I7"/>
  <tableColumns count="1">
    <tableColumn id="1" name="Liste" dataDxfId="33"/>
  </tableColumns>
  <tableStyleInfo name="TableStyleMedium2" showFirstColumn="0" showLastColumn="0" showRowStripes="1" showColumnStripes="0"/>
</table>
</file>

<file path=xl/tables/table8.xml><?xml version="1.0" encoding="utf-8"?>
<table xmlns="http://schemas.openxmlformats.org/spreadsheetml/2006/main" id="4" name="Table4_Currency_code_list" displayName="Table4_Currency_code_list" ref="I10:K168" totalsRowShown="0" headerRowDxfId="32" dataDxfId="30" headerRowBorderDxfId="31" tableBorderDxfId="29">
  <autoFilter ref="I10:K168"/>
  <tableColumns count="3">
    <tableColumn id="1" name="Code de devise (ISO 4217)" dataDxfId="28"/>
    <tableColumn id="2" name="Code numérique de devise (ISO 4217)" dataDxfId="27"/>
    <tableColumn id="3" name="Devise" dataDxfId="26"/>
  </tableColumns>
  <tableStyleInfo name="TableStyleMedium2" showFirstColumn="0" showLastColumn="0" showRowStripes="1" showColumnStripes="0"/>
</table>
</file>

<file path=xl/tables/table9.xml><?xml version="1.0" encoding="utf-8"?>
<table xmlns="http://schemas.openxmlformats.org/spreadsheetml/2006/main" id="3" name="Table3_Reporting_options" displayName="Table3_Reporting_options" ref="K2:K7" totalsRowShown="0" headerRowDxfId="25" dataDxfId="24">
  <autoFilter ref="K2:K7"/>
  <tableColumns count="1">
    <tableColumn id="1" name="Liste" dataDxfId="23"/>
  </tableColumns>
  <tableStyleInfo name="TableStyleMedium2" showFirstColumn="0" showLastColumn="0" showRowStripes="1" showColumnStripes="0"/>
</table>
</file>

<file path=xl/tables/table10.xml><?xml version="1.0" encoding="utf-8"?>
<table xmlns="http://schemas.openxmlformats.org/spreadsheetml/2006/main" id="7" name="Table6_GFS_codes_classification" displayName="Table6_GFS_codes_classification" ref="S2:Y30" totalsRowShown="0" headerRowDxfId="22" dataDxfId="21">
  <autoFilter ref="S2:Y30"/>
  <tableColumns count="7">
    <tableColumn id="4" name="Combiné" dataDxfId="20"/>
    <tableColumn id="1" name="Codes GFS des flux de revenus issus des entreprises extractives" dataDxfId="19"/>
    <tableColumn id="2" name="Code GFS" dataDxfId="18"/>
    <tableColumn id="5" name="GFS Niveau 1" dataDxfId="17"/>
    <tableColumn id="6" name="GFS Niveau 2" dataDxfId="16"/>
    <tableColumn id="7" name="GFS Niveau 3" dataDxfId="15"/>
    <tableColumn id="8" name="GFS Niveau 4" dataDxfId="14"/>
  </tableColumns>
  <tableStyleInfo name="TableStyleMedium2" showFirstColumn="0" showLastColumn="0" showRowStripes="1" showColumnStripes="0"/>
</table>
</file>

<file path=xl/tables/table11.xml><?xml version="1.0" encoding="utf-8"?>
<table xmlns="http://schemas.openxmlformats.org/spreadsheetml/2006/main" id="8" name="Table7_sectors" displayName="Table7_sectors" ref="AA2:AA9" totalsRowShown="0" headerRowDxfId="13" dataDxfId="12">
  <autoFilter ref="AA2:AA9"/>
  <tableColumns count="1">
    <tableColumn id="1" name="Secteur (s)" dataDxfId="11"/>
  </tableColumns>
  <tableStyleInfo name="TableStyleMedium2" showFirstColumn="0" showLastColumn="0" showRowStripes="1" showColumnStripes="0"/>
</table>
</file>

<file path=xl/tables/table12.xml><?xml version="1.0" encoding="utf-8"?>
<table xmlns="http://schemas.openxmlformats.org/spreadsheetml/2006/main" id="12" name="Table12" displayName="Table12" ref="AC2:AC8" totalsRowShown="0" headerRowDxfId="10" dataDxfId="9">
  <autoFilter ref="AC2:AC8"/>
  <tableColumns count="1">
    <tableColumn id="1" name="Étapes du projet" dataDxfId="8"/>
  </tableColumns>
  <tableStyleInfo name="TableStyleMedium2" showFirstColumn="0" showLastColumn="0" showRowStripes="1" showColumnStripes="0"/>
</table>
</file>

<file path=xl/tables/table13.xml><?xml version="1.0" encoding="utf-8"?>
<table xmlns="http://schemas.openxmlformats.org/spreadsheetml/2006/main" id="15" name="Table15" displayName="Table15" ref="AE2:AE7" totalsRowShown="0" headerRowDxfId="7" dataDxfId="6">
  <autoFilter ref="AE2:AE7"/>
  <tableColumns count="1">
    <tableColumn id="1" name="Type d'Agence" dataDxfId="5"/>
  </tableColumns>
  <tableStyleInfo name="TableStyleMedium2" showFirstColumn="0" showLastColumn="0" showRowStripes="1" showColumnStripes="0"/>
</table>
</file>

<file path=xl/tables/table14.xml><?xml version="1.0" encoding="utf-8"?>
<table xmlns="http://schemas.openxmlformats.org/spreadsheetml/2006/main" id="5" name="Table5_Commodities_list" displayName="Table5_Commodities_list" ref="N2:P72" totalsRowShown="0" headerRowDxfId="4" dataDxfId="3">
  <autoFilter ref="N2:P72"/>
  <tableColumns count="3">
    <tableColumn id="1" name="Code de produit HS" dataDxfId="2"/>
    <tableColumn id="4" name="Description de produit HS" dataDxfId="1"/>
    <tableColumn id="3" name="Description de produit HS av. volume" dataDxfId="0"/>
  </tableColumns>
  <tableStyleInfo name="TableStyleMedium16" showFirstColumn="0" showLastColumn="0" showRowStripes="1" showColumnStripes="0"/>
</table>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eiti.org/fr/pays" TargetMode="External"/><Relationship Id="rId3" Type="http://schemas.openxmlformats.org/officeDocument/2006/relationships/hyperlink" Target="mailto:data@eiti.org" TargetMode="External"/><Relationship Id="rId7" Type="http://schemas.openxmlformats.org/officeDocument/2006/relationships/hyperlink" Target="https://eiti.org/fr" TargetMode="External"/><Relationship Id="rId12" Type="http://schemas.openxmlformats.org/officeDocument/2006/relationships/drawing" Target="../drawings/drawing1.xml"/><Relationship Id="rId2" Type="http://schemas.openxmlformats.org/officeDocument/2006/relationships/hyperlink" Target="mailto:data@eiti.org" TargetMode="External"/><Relationship Id="rId1" Type="http://schemas.openxmlformats.org/officeDocument/2006/relationships/hyperlink" Target="mailto:data@eiti.org" TargetMode="External"/><Relationship Id="rId6" Type="http://schemas.openxmlformats.org/officeDocument/2006/relationships/hyperlink" Target="mailto:data@eiti.org" TargetMode="External"/><Relationship Id="rId11" Type="http://schemas.openxmlformats.org/officeDocument/2006/relationships/printerSettings" Target="../printerSettings/printerSettings1.bin"/><Relationship Id="rId5" Type="http://schemas.openxmlformats.org/officeDocument/2006/relationships/hyperlink" Target="https://eiti.org/fr/donnees" TargetMode="External"/><Relationship Id="rId10" Type="http://schemas.openxmlformats.org/officeDocument/2006/relationships/hyperlink" Target="mailto:data@eiti.org" TargetMode="External"/><Relationship Id="rId4" Type="http://schemas.openxmlformats.org/officeDocument/2006/relationships/hyperlink" Target="mailto:data@eiti.org" TargetMode="External"/><Relationship Id="rId9" Type="http://schemas.openxmlformats.org/officeDocument/2006/relationships/hyperlink" Target="https://eiti.org/fr/document/modele-donnees-resumees-itie" TargetMode="External"/></Relationships>
</file>

<file path=xl/worksheets/_rels/sheet2.xml.rels><?xml version="1.0" encoding="UTF-8" standalone="yes"?>
<Relationships xmlns="http://schemas.openxmlformats.org/package/2006/relationships"><Relationship Id="rId8" Type="http://schemas.openxmlformats.org/officeDocument/2006/relationships/hyperlink" Target="https://eiti.org/fr/document/modele-donnees-resumees-itie" TargetMode="External"/><Relationship Id="rId13" Type="http://schemas.openxmlformats.org/officeDocument/2006/relationships/hyperlink" Target="https://www.oanda.com/fx-for-business/historical-rates" TargetMode="External"/><Relationship Id="rId3" Type="http://schemas.openxmlformats.org/officeDocument/2006/relationships/hyperlink" Target="mailto:data@eiti.org" TargetMode="External"/><Relationship Id="rId7" Type="http://schemas.openxmlformats.org/officeDocument/2006/relationships/hyperlink" Target="https://eiti.org/fr/pays" TargetMode="External"/><Relationship Id="rId12" Type="http://schemas.openxmlformats.org/officeDocument/2006/relationships/hyperlink" Target="https://eiti.org/document/chad-open-data-policy" TargetMode="External"/><Relationship Id="rId2" Type="http://schemas.openxmlformats.org/officeDocument/2006/relationships/hyperlink" Target="mailto:data@eiti.org" TargetMode="External"/><Relationship Id="rId16" Type="http://schemas.openxmlformats.org/officeDocument/2006/relationships/drawing" Target="../drawings/drawing2.xml"/><Relationship Id="rId1" Type="http://schemas.openxmlformats.org/officeDocument/2006/relationships/hyperlink" Target="mailto:data@eiti.org" TargetMode="External"/><Relationship Id="rId6" Type="http://schemas.openxmlformats.org/officeDocument/2006/relationships/hyperlink" Target="https://eiti.org/fr" TargetMode="External"/><Relationship Id="rId11" Type="http://schemas.openxmlformats.org/officeDocument/2006/relationships/hyperlink" Target="https://eiti.org/fr/document/norme-itie-2019" TargetMode="External"/><Relationship Id="rId5" Type="http://schemas.openxmlformats.org/officeDocument/2006/relationships/hyperlink" Target="mailto:data@eiti.org" TargetMode="External"/><Relationship Id="rId15" Type="http://schemas.openxmlformats.org/officeDocument/2006/relationships/printerSettings" Target="../printerSettings/printerSettings2.bin"/><Relationship Id="rId10" Type="http://schemas.openxmlformats.org/officeDocument/2006/relationships/hyperlink" Target="https://eiti.org/fr/document/norme-itie-2016" TargetMode="External"/><Relationship Id="rId4" Type="http://schemas.openxmlformats.org/officeDocument/2006/relationships/hyperlink" Target="mailto:data@eiti.org" TargetMode="External"/><Relationship Id="rId9" Type="http://schemas.openxmlformats.org/officeDocument/2006/relationships/hyperlink" Target="https://fr.wikipedia.org/wiki/ISO_4217" TargetMode="External"/><Relationship Id="rId14" Type="http://schemas.openxmlformats.org/officeDocument/2006/relationships/hyperlink" Target="mailto:achraf.kanoun@bdo-ifi.com" TargetMode="External"/></Relationships>
</file>

<file path=xl/worksheets/_rels/sheet3.xml.rels><?xml version="1.0" encoding="UTF-8" standalone="yes"?>
<Relationships xmlns="http://schemas.openxmlformats.org/package/2006/relationships"><Relationship Id="rId8" Type="http://schemas.openxmlformats.org/officeDocument/2006/relationships/hyperlink" Target="https://eiti.org/fr/document/norme-itie-2016" TargetMode="External"/><Relationship Id="rId13" Type="http://schemas.openxmlformats.org/officeDocument/2006/relationships/hyperlink" Target="https://eiti.org/fr/document/norme-itie-2016" TargetMode="External"/><Relationship Id="rId18" Type="http://schemas.openxmlformats.org/officeDocument/2006/relationships/hyperlink" Target="https://eiti.org/fr/document/norme-itie-2016" TargetMode="External"/><Relationship Id="rId26" Type="http://schemas.openxmlformats.org/officeDocument/2006/relationships/hyperlink" Target="mailto:data@eiti.org" TargetMode="External"/><Relationship Id="rId39" Type="http://schemas.openxmlformats.org/officeDocument/2006/relationships/drawing" Target="../drawings/drawing3.xml"/><Relationship Id="rId3" Type="http://schemas.openxmlformats.org/officeDocument/2006/relationships/hyperlink" Target="https://eiti.org/fr/document/norme-itie-2016" TargetMode="External"/><Relationship Id="rId21" Type="http://schemas.openxmlformats.org/officeDocument/2006/relationships/hyperlink" Target="https://eiti.org/fr/document/norme-itie-2016" TargetMode="External"/><Relationship Id="rId34" Type="http://schemas.openxmlformats.org/officeDocument/2006/relationships/hyperlink" Target="http://www.wcoomd.org/fr/topics/nomenclature/instrument-and-tools/hs-nomenclature-2017-edition/hs-nomenclature-2017-edition.aspx" TargetMode="External"/><Relationship Id="rId7" Type="http://schemas.openxmlformats.org/officeDocument/2006/relationships/hyperlink" Target="https://eiti.org/fr/document/norme-itie-2016" TargetMode="External"/><Relationship Id="rId12" Type="http://schemas.openxmlformats.org/officeDocument/2006/relationships/hyperlink" Target="https://eiti.org/fr/document/norme-itie-2016" TargetMode="External"/><Relationship Id="rId17" Type="http://schemas.openxmlformats.org/officeDocument/2006/relationships/hyperlink" Target="https://eiti.org/fr/document/norme-itie-2016" TargetMode="External"/><Relationship Id="rId25" Type="http://schemas.openxmlformats.org/officeDocument/2006/relationships/hyperlink" Target="mailto:data@eiti.org" TargetMode="External"/><Relationship Id="rId33" Type="http://schemas.openxmlformats.org/officeDocument/2006/relationships/hyperlink" Target="https://eiti.org/fr/document/exigences-norme-itie-2016" TargetMode="External"/><Relationship Id="rId38" Type="http://schemas.openxmlformats.org/officeDocument/2006/relationships/printerSettings" Target="../printerSettings/printerSettings3.bin"/><Relationship Id="rId2" Type="http://schemas.openxmlformats.org/officeDocument/2006/relationships/hyperlink" Target="https://eiti.org/fr/document/norme-itie-2016" TargetMode="External"/><Relationship Id="rId16" Type="http://schemas.openxmlformats.org/officeDocument/2006/relationships/hyperlink" Target="https://eiti.org/fr/document/norme-itie-2016" TargetMode="External"/><Relationship Id="rId20" Type="http://schemas.openxmlformats.org/officeDocument/2006/relationships/hyperlink" Target="https://eiti.org/fr/document/norme-itie-2016" TargetMode="External"/><Relationship Id="rId29" Type="http://schemas.openxmlformats.org/officeDocument/2006/relationships/hyperlink" Target="https://eiti.org/fr/document/norme-itie-2016" TargetMode="External"/><Relationship Id="rId41" Type="http://schemas.openxmlformats.org/officeDocument/2006/relationships/comments" Target="../comments1.xml"/><Relationship Id="rId1" Type="http://schemas.openxmlformats.org/officeDocument/2006/relationships/hyperlink" Target="https://eiti.org/fr/document/norme-itie-2016" TargetMode="External"/><Relationship Id="rId6" Type="http://schemas.openxmlformats.org/officeDocument/2006/relationships/hyperlink" Target="https://eiti.org/fr/document/norme-itie-2016" TargetMode="External"/><Relationship Id="rId11" Type="http://schemas.openxmlformats.org/officeDocument/2006/relationships/hyperlink" Target="https://eiti.org/fr/document/norme-itie-2016" TargetMode="External"/><Relationship Id="rId24" Type="http://schemas.openxmlformats.org/officeDocument/2006/relationships/hyperlink" Target="mailto:data@eiti.org" TargetMode="External"/><Relationship Id="rId32" Type="http://schemas.openxmlformats.org/officeDocument/2006/relationships/hyperlink" Target="https://eiti.org/fr" TargetMode="External"/><Relationship Id="rId37" Type="http://schemas.openxmlformats.org/officeDocument/2006/relationships/hyperlink" Target="https://finances.gouv.td/index.php/publications/budget-general-de-l-etat" TargetMode="External"/><Relationship Id="rId40" Type="http://schemas.openxmlformats.org/officeDocument/2006/relationships/vmlDrawing" Target="../drawings/vmlDrawing1.vml"/><Relationship Id="rId5" Type="http://schemas.openxmlformats.org/officeDocument/2006/relationships/hyperlink" Target="https://eiti.org/fr/document/norme-itie-2016" TargetMode="External"/><Relationship Id="rId15" Type="http://schemas.openxmlformats.org/officeDocument/2006/relationships/hyperlink" Target="https://eiti.org/fr/document/norme-itie-2016" TargetMode="External"/><Relationship Id="rId23" Type="http://schemas.openxmlformats.org/officeDocument/2006/relationships/hyperlink" Target="mailto:data@eiti.org" TargetMode="External"/><Relationship Id="rId28" Type="http://schemas.openxmlformats.org/officeDocument/2006/relationships/hyperlink" Target="https://eiti.org/fr/document/modele-donnees-resumees-itie" TargetMode="External"/><Relationship Id="rId36" Type="http://schemas.openxmlformats.org/officeDocument/2006/relationships/hyperlink" Target="https://sht-tchad.com/fr/index.php/rapports-etats-financiers/rapports" TargetMode="External"/><Relationship Id="rId10" Type="http://schemas.openxmlformats.org/officeDocument/2006/relationships/hyperlink" Target="https://eiti.org/fr/document/norme-itie-2016" TargetMode="External"/><Relationship Id="rId19" Type="http://schemas.openxmlformats.org/officeDocument/2006/relationships/hyperlink" Target="https://eiti.org/fr/document/norme-itie-2016" TargetMode="External"/><Relationship Id="rId31" Type="http://schemas.openxmlformats.org/officeDocument/2006/relationships/hyperlink" Target="https://unstats.un.org/unsd/nationalaccount/sna2008.asp" TargetMode="External"/><Relationship Id="rId4" Type="http://schemas.openxmlformats.org/officeDocument/2006/relationships/hyperlink" Target="https://eiti.org/fr/document/norme-itie-2016" TargetMode="External"/><Relationship Id="rId9" Type="http://schemas.openxmlformats.org/officeDocument/2006/relationships/hyperlink" Target="https://eiti.org/fr/document/norme-itie-2016" TargetMode="External"/><Relationship Id="rId14" Type="http://schemas.openxmlformats.org/officeDocument/2006/relationships/hyperlink" Target="https://eiti.org/fr/document/norme-itie-2016" TargetMode="External"/><Relationship Id="rId22" Type="http://schemas.openxmlformats.org/officeDocument/2006/relationships/hyperlink" Target="mailto:data@eiti.org" TargetMode="External"/><Relationship Id="rId27" Type="http://schemas.openxmlformats.org/officeDocument/2006/relationships/hyperlink" Target="https://eiti.org/fr/pays" TargetMode="External"/><Relationship Id="rId30" Type="http://schemas.openxmlformats.org/officeDocument/2006/relationships/hyperlink" Target="https://eiti.org/fr/document/norme-itie-2016" TargetMode="External"/><Relationship Id="rId35" Type="http://schemas.openxmlformats.org/officeDocument/2006/relationships/hyperlink" Target="https://sht-tchad.com/fr/" TargetMode="External"/></Relationships>
</file>

<file path=xl/worksheets/_rels/sheet4.xml.rels><?xml version="1.0" encoding="UTF-8" standalone="yes"?>
<Relationships xmlns="http://schemas.openxmlformats.org/package/2006/relationships"><Relationship Id="rId8" Type="http://schemas.openxmlformats.org/officeDocument/2006/relationships/hyperlink" Target="https://www.boursedirect.fr/fr/marche/new-york-stock-exchange-inc/exxon-mobil-corporation-XOM-USD-XNYS/societe" TargetMode="External"/><Relationship Id="rId13" Type="http://schemas.openxmlformats.org/officeDocument/2006/relationships/hyperlink" Target="https://investir.lesechos.fr/cours/action-glencore-plc-ord-usd001,xlon,je00b4t3bw64,glen,tick.html" TargetMode="External"/><Relationship Id="rId18" Type="http://schemas.openxmlformats.org/officeDocument/2006/relationships/hyperlink" Target="http://fr.cgcoc.com.cn/" TargetMode="External"/><Relationship Id="rId3" Type="http://schemas.openxmlformats.org/officeDocument/2006/relationships/hyperlink" Target="https://eiti.org/fr/pays" TargetMode="External"/><Relationship Id="rId21" Type="http://schemas.openxmlformats.org/officeDocument/2006/relationships/printerSettings" Target="../printerSettings/printerSettings4.bin"/><Relationship Id="rId7" Type="http://schemas.openxmlformats.org/officeDocument/2006/relationships/hyperlink" Target="https://sht-tchad.com/fr/index.php/rapports-etats-financiers/rapports" TargetMode="External"/><Relationship Id="rId12" Type="http://schemas.openxmlformats.org/officeDocument/2006/relationships/hyperlink" Target="https://investir.lesechos.fr/cours/action-glencore-plc-ord-usd001,xlon,je00b4t3bw64,glen,tick.html" TargetMode="External"/><Relationship Id="rId17" Type="http://schemas.openxmlformats.org/officeDocument/2006/relationships/hyperlink" Target="https://www.arabcont.com/english/" TargetMode="External"/><Relationship Id="rId25" Type="http://schemas.openxmlformats.org/officeDocument/2006/relationships/table" Target="../tables/table3.xml"/><Relationship Id="rId2" Type="http://schemas.openxmlformats.org/officeDocument/2006/relationships/hyperlink" Target="https://eiti.org/fr/document/modele-donnees-resumees-itie" TargetMode="External"/><Relationship Id="rId16" Type="http://schemas.openxmlformats.org/officeDocument/2006/relationships/hyperlink" Target="https://investir.lesechos.fr/cours/action-glencore-plc-ord-usd001,xlon,je00b4t3bw64,glen,tick.html" TargetMode="External"/><Relationship Id="rId20" Type="http://schemas.openxmlformats.org/officeDocument/2006/relationships/hyperlink" Target="https://investir.lesechos.fr/cours/action-glencore-plc-ord-usd001,xlon,je00b4t3bw64,glen,tick.html" TargetMode="External"/><Relationship Id="rId1" Type="http://schemas.openxmlformats.org/officeDocument/2006/relationships/hyperlink" Target="mailto:data@eiti.org" TargetMode="External"/><Relationship Id="rId6" Type="http://schemas.openxmlformats.org/officeDocument/2006/relationships/hyperlink" Target="https://sht-tchad.com/fr/" TargetMode="External"/><Relationship Id="rId11" Type="http://schemas.openxmlformats.org/officeDocument/2006/relationships/hyperlink" Target="https://www.glencore.com/" TargetMode="External"/><Relationship Id="rId24" Type="http://schemas.openxmlformats.org/officeDocument/2006/relationships/table" Target="../tables/table2.xml"/><Relationship Id="rId5" Type="http://schemas.openxmlformats.org/officeDocument/2006/relationships/hyperlink" Target="http://itie-tchad.org/mini-cadastre/" TargetMode="External"/><Relationship Id="rId15" Type="http://schemas.openxmlformats.org/officeDocument/2006/relationships/hyperlink" Target="https://investir.lesechos.fr/cours/action-glencore-plc-ord-usd001,xlon,je00b4t3bw64,glen,tick.html" TargetMode="External"/><Relationship Id="rId23" Type="http://schemas.openxmlformats.org/officeDocument/2006/relationships/table" Target="../tables/table1.xml"/><Relationship Id="rId10" Type="http://schemas.openxmlformats.org/officeDocument/2006/relationships/hyperlink" Target="http://www.cnpc.com.cn/en/" TargetMode="External"/><Relationship Id="rId19" Type="http://schemas.openxmlformats.org/officeDocument/2006/relationships/hyperlink" Target="https://www.sogea-satom.com/sogea-satom/sogea-satomv2.nsf/web/index.htm" TargetMode="External"/><Relationship Id="rId4" Type="http://schemas.openxmlformats.org/officeDocument/2006/relationships/hyperlink" Target="mailto:data@eiti.org" TargetMode="External"/><Relationship Id="rId9" Type="http://schemas.openxmlformats.org/officeDocument/2006/relationships/hyperlink" Target="https://www.petronas.com/" TargetMode="External"/><Relationship Id="rId14" Type="http://schemas.openxmlformats.org/officeDocument/2006/relationships/hyperlink" Target="https://investir.lesechos.fr/cours/action-glencore-plc-ord-usd001,xlon,je00b4t3bw64,glen,tick.html" TargetMode="External"/><Relationship Id="rId22"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8" Type="http://schemas.openxmlformats.org/officeDocument/2006/relationships/hyperlink" Target="https://www.imf.org/external/np/sta/gfsm/" TargetMode="External"/><Relationship Id="rId13" Type="http://schemas.openxmlformats.org/officeDocument/2006/relationships/table" Target="../tables/table4.xml"/><Relationship Id="rId3" Type="http://schemas.openxmlformats.org/officeDocument/2006/relationships/hyperlink" Target="https://eiti.org/document/standard" TargetMode="External"/><Relationship Id="rId7" Type="http://schemas.openxmlformats.org/officeDocument/2006/relationships/hyperlink" Target="mailto:data@eiti.org" TargetMode="External"/><Relationship Id="rId12" Type="http://schemas.openxmlformats.org/officeDocument/2006/relationships/drawing" Target="../drawings/drawing5.xml"/><Relationship Id="rId2" Type="http://schemas.openxmlformats.org/officeDocument/2006/relationships/hyperlink" Target="mailto:data@eiti.org" TargetMode="External"/><Relationship Id="rId1" Type="http://schemas.openxmlformats.org/officeDocument/2006/relationships/hyperlink" Target="https://eiti.org/document/standard" TargetMode="External"/><Relationship Id="rId6" Type="http://schemas.openxmlformats.org/officeDocument/2006/relationships/hyperlink" Target="https://eiti.org/fr/pays" TargetMode="External"/><Relationship Id="rId11" Type="http://schemas.openxmlformats.org/officeDocument/2006/relationships/printerSettings" Target="../printerSettings/printerSettings5.bin"/><Relationship Id="rId5" Type="http://schemas.openxmlformats.org/officeDocument/2006/relationships/hyperlink" Target="https://eiti.org/fr/document/modele-donnees-resumees-itie" TargetMode="External"/><Relationship Id="rId10" Type="http://schemas.openxmlformats.org/officeDocument/2006/relationships/hyperlink" Target="https://eiti.org/fr/document/exigences-norme-itie-2016" TargetMode="External"/><Relationship Id="rId4" Type="http://schemas.openxmlformats.org/officeDocument/2006/relationships/hyperlink" Target="https://eiti.org/fr/document/norme-itie-2016" TargetMode="External"/><Relationship Id="rId9" Type="http://schemas.openxmlformats.org/officeDocument/2006/relationships/hyperlink" Target="https://eiti.org/fr/document/modele-donnees-resumees-itie" TargetMode="External"/></Relationships>
</file>

<file path=xl/worksheets/_rels/sheet6.xml.rels><?xml version="1.0" encoding="UTF-8" standalone="yes"?>
<Relationships xmlns="http://schemas.openxmlformats.org/package/2006/relationships"><Relationship Id="rId8" Type="http://schemas.openxmlformats.org/officeDocument/2006/relationships/drawing" Target="../drawings/drawing6.xml"/><Relationship Id="rId3" Type="http://schemas.openxmlformats.org/officeDocument/2006/relationships/hyperlink" Target="https://eiti.org/fr/document/modele-donnees-resumees-itie" TargetMode="External"/><Relationship Id="rId7" Type="http://schemas.openxmlformats.org/officeDocument/2006/relationships/printerSettings" Target="../printerSettings/printerSettings6.bin"/><Relationship Id="rId2" Type="http://schemas.openxmlformats.org/officeDocument/2006/relationships/hyperlink" Target="mailto:data@eiti.org" TargetMode="External"/><Relationship Id="rId1" Type="http://schemas.openxmlformats.org/officeDocument/2006/relationships/hyperlink" Target="https://eiti.org/document/standard" TargetMode="External"/><Relationship Id="rId6" Type="http://schemas.openxmlformats.org/officeDocument/2006/relationships/hyperlink" Target="https://eiti.org/fr/document/exigences-norme-itie-2016" TargetMode="External"/><Relationship Id="rId5" Type="http://schemas.openxmlformats.org/officeDocument/2006/relationships/hyperlink" Target="mailto:data@eiti.org" TargetMode="External"/><Relationship Id="rId4" Type="http://schemas.openxmlformats.org/officeDocument/2006/relationships/hyperlink" Target="https://eiti.org/fr/pays" TargetMode="External"/><Relationship Id="rId9" Type="http://schemas.openxmlformats.org/officeDocument/2006/relationships/table" Target="../tables/table5.xml"/></Relationships>
</file>

<file path=xl/worksheets/_rels/sheet7.xml.rels><?xml version="1.0" encoding="UTF-8" standalone="yes"?>
<Relationships xmlns="http://schemas.openxmlformats.org/package/2006/relationships"><Relationship Id="rId8" Type="http://schemas.openxmlformats.org/officeDocument/2006/relationships/table" Target="../tables/table11.xml"/><Relationship Id="rId3" Type="http://schemas.openxmlformats.org/officeDocument/2006/relationships/table" Target="../tables/table6.xml"/><Relationship Id="rId7" Type="http://schemas.openxmlformats.org/officeDocument/2006/relationships/table" Target="../tables/table10.xml"/><Relationship Id="rId2" Type="http://schemas.openxmlformats.org/officeDocument/2006/relationships/drawing" Target="../drawings/drawing7.xml"/><Relationship Id="rId1" Type="http://schemas.openxmlformats.org/officeDocument/2006/relationships/printerSettings" Target="../printerSettings/printerSettings7.bin"/><Relationship Id="rId6" Type="http://schemas.openxmlformats.org/officeDocument/2006/relationships/table" Target="../tables/table9.xml"/><Relationship Id="rId11" Type="http://schemas.openxmlformats.org/officeDocument/2006/relationships/table" Target="../tables/table14.xml"/><Relationship Id="rId5" Type="http://schemas.openxmlformats.org/officeDocument/2006/relationships/table" Target="../tables/table8.xml"/><Relationship Id="rId10" Type="http://schemas.openxmlformats.org/officeDocument/2006/relationships/table" Target="../tables/table13.xml"/><Relationship Id="rId4" Type="http://schemas.openxmlformats.org/officeDocument/2006/relationships/table" Target="../tables/table7.xml"/><Relationship Id="rId9" Type="http://schemas.openxmlformats.org/officeDocument/2006/relationships/table" Target="../tables/table12.xml"/></Relationships>
</file>

<file path=xl/worksheets/sheet1.xml><?xml version="1.0" encoding="utf-8"?>
<worksheet xmlns="http://schemas.openxmlformats.org/spreadsheetml/2006/main" xmlns:r="http://schemas.openxmlformats.org/officeDocument/2006/relationships">
  <sheetPr codeName="Sheet1"/>
  <dimension ref="B1:O122"/>
  <sheetViews>
    <sheetView showGridLines="0" zoomScale="70" zoomScaleNormal="70" workbookViewId="0">
      <selection activeCell="G4" sqref="G4"/>
    </sheetView>
  </sheetViews>
  <sheetFormatPr baseColWidth="10" defaultColWidth="4" defaultRowHeight="24" customHeight="1"/>
  <cols>
    <col min="1" max="1" width="4" style="17"/>
    <col min="2" max="2" width="4" style="17" hidden="1" customWidth="1"/>
    <col min="3" max="3" width="76.5703125" style="17" customWidth="1"/>
    <col min="4" max="4" width="2.85546875" style="17" customWidth="1"/>
    <col min="5" max="5" width="61.7109375" style="17" customWidth="1"/>
    <col min="6" max="6" width="10.7109375" style="17" customWidth="1"/>
    <col min="7" max="7" width="50.5703125" style="17" customWidth="1"/>
    <col min="8" max="14" width="4" style="17"/>
    <col min="15" max="15" width="42" style="17" bestFit="1" customWidth="1"/>
    <col min="16" max="16384" width="4" style="17"/>
  </cols>
  <sheetData>
    <row r="1" spans="2:14" ht="15.75" customHeight="1"/>
    <row r="2" spans="2:14" ht="16.5">
      <c r="C2" s="18"/>
      <c r="E2" s="18"/>
    </row>
    <row r="3" spans="2:14" ht="16.5">
      <c r="B3" s="18"/>
      <c r="C3" s="18"/>
      <c r="E3" s="19"/>
      <c r="G3" s="19"/>
      <c r="H3" s="18"/>
    </row>
    <row r="4" spans="2:14" ht="16.5">
      <c r="B4" s="18"/>
      <c r="C4" s="18"/>
      <c r="E4" s="19" t="s">
        <v>2134</v>
      </c>
      <c r="F4" s="173"/>
      <c r="G4" s="174" t="s">
        <v>2135</v>
      </c>
      <c r="H4" s="18"/>
    </row>
    <row r="5" spans="2:14" ht="16.5">
      <c r="B5" s="18"/>
      <c r="H5" s="18"/>
    </row>
    <row r="6" spans="2:14" ht="27" customHeight="1">
      <c r="B6" s="18"/>
      <c r="H6" s="18"/>
    </row>
    <row r="7" spans="2:14" ht="0.6" customHeight="1">
      <c r="B7" s="18"/>
      <c r="H7" s="18"/>
    </row>
    <row r="8" spans="2:14" ht="20.100000000000001" customHeight="1">
      <c r="B8" s="18"/>
      <c r="H8" s="18"/>
    </row>
    <row r="9" spans="2:14" ht="16.5">
      <c r="B9" s="18"/>
      <c r="C9" s="20"/>
      <c r="D9" s="21"/>
      <c r="E9" s="21"/>
      <c r="F9" s="22"/>
      <c r="G9" s="22"/>
      <c r="H9" s="18"/>
      <c r="I9" s="18"/>
      <c r="J9" s="18"/>
      <c r="K9" s="18"/>
      <c r="L9" s="18"/>
      <c r="M9" s="18"/>
      <c r="N9" s="18"/>
    </row>
    <row r="10" spans="2:14">
      <c r="B10" s="18"/>
      <c r="C10" s="23" t="s">
        <v>2136</v>
      </c>
      <c r="D10" s="24"/>
      <c r="E10" s="24"/>
      <c r="F10" s="22"/>
      <c r="G10" s="22"/>
      <c r="H10" s="18"/>
      <c r="I10" s="18"/>
      <c r="J10" s="18"/>
      <c r="K10" s="18"/>
      <c r="L10" s="18"/>
      <c r="M10" s="18"/>
      <c r="N10" s="18"/>
    </row>
    <row r="11" spans="2:14" ht="16.5">
      <c r="B11" s="18"/>
      <c r="C11" s="25" t="s">
        <v>2361</v>
      </c>
      <c r="D11" s="26"/>
      <c r="E11" s="26"/>
      <c r="F11" s="22"/>
      <c r="G11" s="22"/>
      <c r="H11" s="18"/>
      <c r="I11" s="18"/>
      <c r="J11" s="18"/>
      <c r="K11" s="18"/>
      <c r="L11" s="18"/>
      <c r="M11" s="18"/>
      <c r="N11" s="18"/>
    </row>
    <row r="12" spans="2:14" ht="16.5">
      <c r="B12" s="18"/>
      <c r="C12" s="20"/>
      <c r="D12" s="21"/>
      <c r="E12" s="21"/>
      <c r="F12" s="22"/>
      <c r="G12" s="22"/>
      <c r="H12" s="18"/>
      <c r="I12" s="18"/>
      <c r="J12" s="18"/>
      <c r="K12" s="18"/>
      <c r="L12" s="18"/>
      <c r="M12" s="18"/>
      <c r="N12" s="18"/>
    </row>
    <row r="13" spans="2:14" ht="16.5">
      <c r="B13" s="18"/>
      <c r="C13" s="27" t="s">
        <v>2518</v>
      </c>
      <c r="D13" s="21"/>
      <c r="E13" s="21"/>
      <c r="F13" s="22"/>
      <c r="G13" s="22"/>
      <c r="H13" s="18"/>
      <c r="I13" s="18"/>
      <c r="J13" s="18"/>
      <c r="K13" s="18"/>
      <c r="L13" s="18"/>
      <c r="M13" s="18"/>
      <c r="N13" s="18"/>
    </row>
    <row r="14" spans="2:14" ht="16.5">
      <c r="B14" s="18"/>
      <c r="C14" s="381" t="s">
        <v>2137</v>
      </c>
      <c r="D14" s="381"/>
      <c r="E14" s="381"/>
      <c r="F14" s="22"/>
      <c r="G14" s="22"/>
      <c r="H14" s="18"/>
      <c r="I14" s="18"/>
      <c r="J14" s="18"/>
      <c r="K14" s="18"/>
      <c r="L14" s="18"/>
      <c r="M14" s="18"/>
      <c r="N14" s="18"/>
    </row>
    <row r="15" spans="2:14" ht="16.5">
      <c r="B15" s="18"/>
      <c r="C15" s="28"/>
      <c r="D15" s="28"/>
      <c r="E15" s="28"/>
      <c r="F15" s="22"/>
      <c r="G15" s="22"/>
      <c r="H15" s="18"/>
      <c r="I15" s="18"/>
      <c r="J15" s="18"/>
      <c r="K15" s="18"/>
      <c r="L15" s="18"/>
      <c r="M15" s="18"/>
      <c r="N15" s="18"/>
    </row>
    <row r="16" spans="2:14" ht="16.5">
      <c r="B16" s="18"/>
      <c r="C16" s="29" t="s">
        <v>2138</v>
      </c>
      <c r="D16" s="30"/>
      <c r="E16" s="30"/>
      <c r="F16" s="22"/>
      <c r="G16" s="22"/>
      <c r="H16" s="18"/>
      <c r="I16" s="18"/>
      <c r="J16" s="18"/>
      <c r="K16" s="18"/>
      <c r="L16" s="18"/>
      <c r="M16" s="18"/>
      <c r="N16" s="18"/>
    </row>
    <row r="17" spans="2:14" ht="16.5">
      <c r="B17" s="18"/>
      <c r="C17" s="31" t="s">
        <v>2139</v>
      </c>
      <c r="D17" s="30"/>
      <c r="E17" s="30"/>
      <c r="F17" s="22"/>
      <c r="G17" s="22"/>
      <c r="H17" s="18"/>
      <c r="I17" s="18"/>
      <c r="J17" s="18"/>
      <c r="K17" s="18"/>
      <c r="L17" s="18"/>
      <c r="M17" s="18"/>
      <c r="N17" s="18"/>
    </row>
    <row r="18" spans="2:14" ht="16.5">
      <c r="B18" s="18"/>
      <c r="C18" s="31" t="s">
        <v>2140</v>
      </c>
      <c r="D18" s="30"/>
      <c r="E18" s="30"/>
      <c r="F18" s="22"/>
      <c r="G18" s="22"/>
      <c r="H18" s="18"/>
      <c r="I18" s="18"/>
      <c r="J18" s="18"/>
      <c r="K18" s="18"/>
      <c r="L18" s="18"/>
      <c r="M18" s="18"/>
      <c r="N18" s="18"/>
    </row>
    <row r="19" spans="2:14" ht="16.5">
      <c r="B19" s="18"/>
      <c r="C19" s="389" t="s">
        <v>2141</v>
      </c>
      <c r="D19" s="389"/>
      <c r="E19" s="389"/>
      <c r="F19" s="22"/>
      <c r="G19" s="22"/>
      <c r="H19" s="18"/>
      <c r="I19" s="18"/>
      <c r="J19" s="18"/>
      <c r="K19" s="18"/>
      <c r="L19" s="18"/>
      <c r="M19" s="18"/>
      <c r="N19" s="18"/>
    </row>
    <row r="20" spans="2:14" ht="32.1" customHeight="1">
      <c r="B20" s="18"/>
      <c r="C20" s="380" t="s">
        <v>2142</v>
      </c>
      <c r="D20" s="380"/>
      <c r="E20" s="380"/>
      <c r="F20" s="22"/>
      <c r="G20" s="22"/>
      <c r="H20" s="18"/>
      <c r="I20" s="18"/>
      <c r="J20" s="18"/>
      <c r="K20" s="18"/>
      <c r="L20" s="18"/>
      <c r="M20" s="18"/>
      <c r="N20" s="18"/>
    </row>
    <row r="21" spans="2:14" ht="16.5">
      <c r="B21" s="18"/>
      <c r="C21" s="30"/>
      <c r="D21" s="30"/>
      <c r="E21" s="30"/>
      <c r="F21" s="22"/>
      <c r="G21" s="22"/>
      <c r="H21" s="18"/>
      <c r="I21" s="18"/>
      <c r="J21" s="18"/>
      <c r="K21" s="18"/>
      <c r="L21" s="18"/>
      <c r="M21" s="18"/>
      <c r="N21" s="18"/>
    </row>
    <row r="22" spans="2:14" ht="16.5">
      <c r="B22" s="18"/>
      <c r="C22" s="32" t="s">
        <v>2143</v>
      </c>
      <c r="D22" s="33"/>
      <c r="E22" s="33"/>
      <c r="F22" s="22"/>
      <c r="G22" s="22"/>
      <c r="H22" s="18"/>
      <c r="I22" s="18"/>
      <c r="J22" s="18"/>
      <c r="K22" s="18"/>
      <c r="L22" s="18"/>
      <c r="M22" s="18"/>
      <c r="N22" s="18"/>
    </row>
    <row r="23" spans="2:14" ht="16.5">
      <c r="B23" s="18"/>
      <c r="C23" s="33"/>
      <c r="D23" s="33"/>
      <c r="E23" s="33"/>
      <c r="F23" s="22"/>
      <c r="G23" s="22"/>
      <c r="H23" s="18"/>
      <c r="I23" s="18"/>
      <c r="J23" s="18"/>
      <c r="K23" s="18"/>
      <c r="L23" s="18"/>
      <c r="M23" s="18"/>
      <c r="N23" s="18"/>
    </row>
    <row r="24" spans="2:14" ht="16.5">
      <c r="B24" s="18"/>
      <c r="C24" s="34"/>
      <c r="D24" s="24"/>
      <c r="E24" s="24"/>
      <c r="F24" s="22"/>
      <c r="G24" s="22"/>
      <c r="H24" s="18"/>
      <c r="I24" s="18"/>
      <c r="J24" s="18"/>
      <c r="K24" s="18"/>
      <c r="L24" s="18"/>
      <c r="M24" s="18"/>
      <c r="N24" s="18"/>
    </row>
    <row r="25" spans="2:14" ht="16.5">
      <c r="B25" s="18"/>
      <c r="C25" s="35" t="s">
        <v>2144</v>
      </c>
      <c r="D25" s="24"/>
      <c r="E25" s="24"/>
      <c r="F25" s="22"/>
      <c r="G25" s="22"/>
      <c r="H25" s="18"/>
      <c r="I25" s="18"/>
      <c r="J25" s="18"/>
      <c r="K25" s="18"/>
      <c r="L25" s="18"/>
      <c r="M25" s="18"/>
      <c r="N25" s="18"/>
    </row>
    <row r="26" spans="2:14" ht="16.5">
      <c r="B26" s="18"/>
      <c r="C26" s="36"/>
      <c r="D26" s="24"/>
      <c r="E26" s="24"/>
      <c r="F26" s="22"/>
      <c r="G26" s="22"/>
      <c r="H26" s="18"/>
      <c r="I26" s="18"/>
      <c r="J26" s="18"/>
      <c r="K26" s="18"/>
      <c r="L26" s="18"/>
      <c r="M26" s="18"/>
      <c r="N26" s="18"/>
    </row>
    <row r="27" spans="2:14" ht="16.5">
      <c r="B27" s="18"/>
      <c r="C27" s="37" t="s">
        <v>2145</v>
      </c>
      <c r="D27" s="24"/>
      <c r="E27" s="24"/>
      <c r="F27" s="22"/>
      <c r="G27" s="22"/>
      <c r="H27" s="18"/>
      <c r="I27" s="18"/>
      <c r="J27" s="18"/>
      <c r="K27" s="18"/>
      <c r="L27" s="18"/>
      <c r="M27" s="18"/>
      <c r="N27" s="18"/>
    </row>
    <row r="28" spans="2:14" ht="16.5">
      <c r="B28" s="18"/>
      <c r="C28" s="37" t="s">
        <v>2146</v>
      </c>
      <c r="D28" s="24"/>
      <c r="E28" s="24"/>
      <c r="F28" s="22"/>
      <c r="G28" s="22"/>
      <c r="H28" s="18"/>
      <c r="I28" s="18"/>
      <c r="J28" s="18"/>
      <c r="K28" s="18"/>
      <c r="L28" s="18"/>
      <c r="M28" s="18"/>
      <c r="N28" s="18"/>
    </row>
    <row r="29" spans="2:14" ht="16.5">
      <c r="B29" s="18"/>
      <c r="C29" s="37" t="s">
        <v>2147</v>
      </c>
      <c r="D29" s="24"/>
      <c r="E29" s="24"/>
      <c r="F29" s="22"/>
      <c r="G29" s="22"/>
      <c r="H29" s="18"/>
      <c r="I29" s="18"/>
      <c r="J29" s="18"/>
      <c r="K29" s="18"/>
      <c r="L29" s="18"/>
      <c r="M29" s="18"/>
      <c r="N29" s="18"/>
    </row>
    <row r="30" spans="2:14" ht="16.5">
      <c r="B30" s="18"/>
      <c r="C30" s="37" t="s">
        <v>2148</v>
      </c>
      <c r="D30" s="24"/>
      <c r="E30" s="24"/>
      <c r="F30" s="22"/>
      <c r="G30" s="22"/>
      <c r="H30" s="18"/>
      <c r="I30" s="18"/>
      <c r="J30" s="18"/>
      <c r="K30" s="18"/>
      <c r="L30" s="18"/>
      <c r="M30" s="18"/>
      <c r="N30" s="18"/>
    </row>
    <row r="31" spans="2:14" ht="16.5">
      <c r="B31" s="18"/>
      <c r="C31" s="37" t="s">
        <v>2149</v>
      </c>
      <c r="D31" s="24"/>
      <c r="E31" s="24"/>
      <c r="F31" s="22"/>
      <c r="G31" s="22"/>
      <c r="H31" s="18"/>
      <c r="I31" s="18"/>
      <c r="J31" s="18"/>
      <c r="K31" s="18"/>
      <c r="L31" s="18"/>
      <c r="M31" s="18"/>
      <c r="N31" s="18"/>
    </row>
    <row r="32" spans="2:14" ht="16.5">
      <c r="B32" s="18"/>
      <c r="C32" s="34"/>
      <c r="D32" s="34"/>
      <c r="E32" s="34"/>
      <c r="F32" s="22"/>
      <c r="G32" s="22"/>
      <c r="H32" s="18"/>
      <c r="I32" s="18"/>
      <c r="J32" s="18"/>
      <c r="K32" s="18"/>
      <c r="L32" s="18"/>
      <c r="M32" s="18"/>
      <c r="N32" s="18"/>
    </row>
    <row r="33" spans="2:14" ht="16.5">
      <c r="B33" s="18"/>
      <c r="C33" s="382" t="s">
        <v>2063</v>
      </c>
      <c r="D33" s="382"/>
      <c r="E33" s="38" t="s">
        <v>2104</v>
      </c>
      <c r="F33" s="22"/>
      <c r="G33" s="22"/>
      <c r="H33" s="18"/>
      <c r="I33" s="18"/>
      <c r="J33" s="18"/>
      <c r="K33" s="18"/>
      <c r="L33" s="18"/>
      <c r="M33" s="18"/>
      <c r="N33" s="18"/>
    </row>
    <row r="34" spans="2:14" s="42" customFormat="1" ht="16.5">
      <c r="B34" s="39"/>
      <c r="C34" s="40"/>
      <c r="D34" s="40"/>
      <c r="E34" s="41"/>
      <c r="F34" s="39"/>
      <c r="G34" s="39"/>
      <c r="H34" s="39"/>
      <c r="I34" s="39"/>
      <c r="J34" s="39"/>
      <c r="K34" s="39"/>
      <c r="L34" s="39"/>
      <c r="M34" s="39"/>
      <c r="N34" s="39"/>
    </row>
    <row r="35" spans="2:14" s="44" customFormat="1" ht="33">
      <c r="B35" s="43"/>
      <c r="C35" s="175" t="s">
        <v>2362</v>
      </c>
      <c r="E35" s="45" t="s">
        <v>2150</v>
      </c>
      <c r="G35" s="46" t="s">
        <v>2151</v>
      </c>
      <c r="H35" s="43"/>
    </row>
    <row r="36" spans="2:14" s="42" customFormat="1" ht="16.5">
      <c r="B36" s="39"/>
      <c r="C36" s="47"/>
      <c r="E36" s="47"/>
      <c r="G36" s="47"/>
      <c r="H36" s="39"/>
    </row>
    <row r="37" spans="2:14" ht="16.5">
      <c r="B37" s="18"/>
      <c r="C37" s="29" t="s">
        <v>2064</v>
      </c>
      <c r="D37" s="34"/>
      <c r="E37" s="48"/>
      <c r="F37" s="22"/>
      <c r="G37" s="22"/>
      <c r="H37" s="18"/>
      <c r="I37" s="18"/>
      <c r="J37" s="18"/>
      <c r="K37" s="18"/>
      <c r="L37" s="18"/>
      <c r="M37" s="18"/>
      <c r="N37" s="18"/>
    </row>
    <row r="38" spans="2:14" ht="16.5">
      <c r="B38" s="18"/>
      <c r="C38" s="49"/>
      <c r="D38" s="49"/>
      <c r="E38" s="50"/>
      <c r="F38" s="18"/>
      <c r="G38" s="18"/>
      <c r="H38" s="18"/>
      <c r="I38" s="18"/>
      <c r="J38" s="18"/>
      <c r="K38" s="18"/>
      <c r="L38" s="18"/>
      <c r="M38" s="18"/>
      <c r="N38" s="18"/>
    </row>
    <row r="40" spans="2:14" ht="15.6" customHeight="1">
      <c r="B40" s="18"/>
      <c r="C40" s="51" t="s">
        <v>2152</v>
      </c>
      <c r="D40" s="52"/>
      <c r="E40" s="53" t="s">
        <v>2153</v>
      </c>
      <c r="F40" s="54"/>
      <c r="G40" s="55"/>
      <c r="H40" s="18"/>
    </row>
    <row r="41" spans="2:14" ht="43.5" customHeight="1">
      <c r="B41" s="18"/>
      <c r="C41" s="56" t="s">
        <v>2154</v>
      </c>
      <c r="D41" s="52"/>
      <c r="E41" s="57" t="s">
        <v>2155</v>
      </c>
      <c r="F41" s="58"/>
      <c r="G41" s="59"/>
      <c r="H41" s="18"/>
    </row>
    <row r="42" spans="2:14" ht="45" customHeight="1">
      <c r="B42" s="18"/>
      <c r="C42" s="56" t="s">
        <v>2156</v>
      </c>
      <c r="D42" s="52"/>
      <c r="E42" s="385" t="s">
        <v>2157</v>
      </c>
      <c r="F42" s="386"/>
      <c r="G42" s="59"/>
      <c r="H42" s="18"/>
    </row>
    <row r="43" spans="2:14" ht="30" customHeight="1">
      <c r="B43" s="18"/>
      <c r="C43" s="56" t="s">
        <v>2158</v>
      </c>
      <c r="D43" s="52"/>
      <c r="E43" s="57" t="s">
        <v>2159</v>
      </c>
      <c r="F43" s="58"/>
      <c r="G43" s="59"/>
      <c r="H43" s="18"/>
    </row>
    <row r="44" spans="2:14" ht="48" customHeight="1">
      <c r="B44" s="18"/>
      <c r="C44" s="60" t="s">
        <v>2160</v>
      </c>
      <c r="D44" s="52"/>
      <c r="E44" s="387" t="s">
        <v>2161</v>
      </c>
      <c r="F44" s="388"/>
      <c r="G44" s="61"/>
      <c r="H44" s="18"/>
    </row>
    <row r="45" spans="2:14" ht="9" customHeight="1">
      <c r="B45" s="18"/>
      <c r="H45" s="18"/>
    </row>
    <row r="46" spans="2:14" ht="17.25" customHeight="1" thickBot="1">
      <c r="B46" s="18"/>
      <c r="C46" s="383" t="s">
        <v>2162</v>
      </c>
      <c r="D46" s="383"/>
      <c r="E46" s="383"/>
      <c r="F46" s="383"/>
      <c r="G46" s="383"/>
      <c r="H46" s="18"/>
    </row>
    <row r="47" spans="2:14" ht="24" customHeight="1" thickBot="1">
      <c r="B47" s="18"/>
      <c r="C47" s="384" t="s">
        <v>2163</v>
      </c>
      <c r="D47" s="384"/>
      <c r="E47" s="384"/>
      <c r="F47" s="384"/>
      <c r="G47" s="384"/>
      <c r="H47" s="18"/>
    </row>
    <row r="48" spans="2:14" ht="19.5" customHeight="1" thickBot="1">
      <c r="C48" s="383" t="s">
        <v>2164</v>
      </c>
      <c r="D48" s="383"/>
      <c r="E48" s="383"/>
      <c r="F48" s="383"/>
      <c r="G48" s="383"/>
    </row>
    <row r="49" spans="2:15" ht="18.75" customHeight="1" thickBot="1">
      <c r="C49" s="377" t="s">
        <v>2165</v>
      </c>
      <c r="D49" s="377"/>
      <c r="E49" s="377"/>
      <c r="F49" s="377"/>
      <c r="G49" s="377"/>
    </row>
    <row r="50" spans="2:15" ht="17.25" thickBot="1">
      <c r="C50" s="62"/>
      <c r="D50" s="62"/>
      <c r="E50" s="62"/>
      <c r="F50" s="62"/>
      <c r="G50" s="63"/>
    </row>
    <row r="51" spans="2:15" ht="18.75" customHeight="1">
      <c r="C51" s="378" t="s">
        <v>2166</v>
      </c>
      <c r="D51" s="378"/>
      <c r="E51" s="378"/>
      <c r="G51" s="18"/>
    </row>
    <row r="52" spans="2:15" ht="16.5">
      <c r="C52" s="379" t="s">
        <v>2360</v>
      </c>
      <c r="D52" s="379"/>
      <c r="E52" s="379"/>
    </row>
    <row r="53" spans="2:15" ht="16.5">
      <c r="B53" s="64" t="s">
        <v>2167</v>
      </c>
      <c r="C53" s="65"/>
      <c r="D53" s="64"/>
      <c r="E53" s="66"/>
      <c r="F53" s="64"/>
      <c r="G53" s="64"/>
      <c r="H53" s="18"/>
    </row>
    <row r="54" spans="2:15" ht="16.5">
      <c r="B54" s="67"/>
      <c r="C54" s="67"/>
      <c r="D54" s="18"/>
      <c r="E54" s="68"/>
      <c r="F54" s="18"/>
      <c r="G54" s="68"/>
      <c r="H54" s="18"/>
    </row>
    <row r="55" spans="2:15" s="71" customFormat="1" ht="16.5">
      <c r="B55" s="64" t="s">
        <v>2168</v>
      </c>
      <c r="C55" s="69"/>
      <c r="D55" s="64"/>
      <c r="E55" s="70"/>
      <c r="F55" s="64"/>
      <c r="G55" s="64"/>
      <c r="H55" s="64"/>
    </row>
    <row r="56" spans="2:15" s="71" customFormat="1" ht="16.5">
      <c r="B56" s="64" t="s">
        <v>2168</v>
      </c>
      <c r="C56" s="69"/>
      <c r="D56" s="64"/>
      <c r="E56" s="70"/>
      <c r="F56" s="64"/>
      <c r="G56" s="64"/>
      <c r="H56" s="64"/>
    </row>
    <row r="57" spans="2:15" ht="15" customHeight="1">
      <c r="B57" s="67"/>
      <c r="C57" s="67"/>
      <c r="D57" s="18"/>
      <c r="E57" s="68"/>
      <c r="F57" s="18"/>
      <c r="G57" s="68"/>
      <c r="H57" s="18"/>
    </row>
    <row r="58" spans="2:15" ht="16.5">
      <c r="B58" s="64" t="s">
        <v>2169</v>
      </c>
      <c r="C58" s="72"/>
      <c r="D58" s="64"/>
      <c r="E58" s="66"/>
      <c r="F58" s="64"/>
      <c r="G58" s="64"/>
      <c r="H58" s="18"/>
      <c r="O58" s="71"/>
    </row>
    <row r="59" spans="2:15" s="71" customFormat="1" ht="16.5">
      <c r="B59" s="64" t="s">
        <v>2169</v>
      </c>
      <c r="C59" s="69"/>
      <c r="D59" s="64"/>
      <c r="E59" s="66"/>
      <c r="F59" s="64"/>
      <c r="G59" s="64"/>
      <c r="H59" s="64"/>
    </row>
    <row r="60" spans="2:15" ht="16.5">
      <c r="B60" s="64" t="s">
        <v>2169</v>
      </c>
      <c r="C60" s="69"/>
      <c r="D60" s="64"/>
      <c r="E60" s="70"/>
      <c r="F60" s="64"/>
      <c r="G60" s="64"/>
      <c r="H60" s="18"/>
    </row>
    <row r="61" spans="2:15" s="71" customFormat="1" ht="16.5">
      <c r="B61" s="64" t="s">
        <v>2169</v>
      </c>
      <c r="C61" s="69"/>
      <c r="D61" s="64"/>
      <c r="E61" s="66"/>
      <c r="F61" s="64"/>
      <c r="G61" s="73"/>
      <c r="H61" s="64"/>
    </row>
    <row r="62" spans="2:15" ht="16.5">
      <c r="B62" s="64" t="s">
        <v>2169</v>
      </c>
      <c r="C62" s="72"/>
      <c r="D62" s="64"/>
      <c r="E62" s="66"/>
      <c r="F62" s="64"/>
      <c r="G62" s="64"/>
      <c r="H62" s="18"/>
    </row>
    <row r="63" spans="2:15" ht="16.5">
      <c r="B63" s="64" t="s">
        <v>2169</v>
      </c>
      <c r="C63" s="69"/>
      <c r="D63" s="64"/>
      <c r="E63" s="70"/>
      <c r="F63" s="64"/>
      <c r="G63" s="64"/>
      <c r="H63" s="18"/>
    </row>
    <row r="64" spans="2:15" s="71" customFormat="1" ht="16.5">
      <c r="B64" s="64" t="s">
        <v>2169</v>
      </c>
      <c r="C64" s="69"/>
      <c r="D64" s="64"/>
      <c r="E64" s="66"/>
      <c r="F64" s="64"/>
      <c r="G64" s="73"/>
      <c r="H64" s="64"/>
    </row>
    <row r="65" spans="2:8" ht="16.5">
      <c r="B65" s="64" t="s">
        <v>2169</v>
      </c>
      <c r="C65" s="72"/>
      <c r="D65" s="64"/>
      <c r="E65" s="66"/>
      <c r="F65" s="64"/>
      <c r="G65" s="64"/>
      <c r="H65" s="18"/>
    </row>
    <row r="66" spans="2:8" s="71" customFormat="1" ht="16.5">
      <c r="B66" s="64" t="s">
        <v>2169</v>
      </c>
      <c r="C66" s="69"/>
      <c r="D66" s="64"/>
      <c r="E66" s="70"/>
      <c r="F66" s="64"/>
      <c r="G66" s="64"/>
      <c r="H66" s="64"/>
    </row>
    <row r="67" spans="2:8" s="71" customFormat="1" ht="16.5">
      <c r="B67" s="64" t="s">
        <v>2169</v>
      </c>
      <c r="C67" s="69"/>
      <c r="D67" s="64"/>
      <c r="E67" s="66"/>
      <c r="F67" s="64"/>
      <c r="G67" s="73"/>
      <c r="H67" s="64"/>
    </row>
    <row r="68" spans="2:8" s="71" customFormat="1" ht="16.5">
      <c r="B68" s="67"/>
      <c r="C68" s="67"/>
      <c r="D68" s="18"/>
      <c r="E68" s="68"/>
      <c r="F68" s="18"/>
      <c r="G68" s="68"/>
      <c r="H68" s="64"/>
    </row>
    <row r="69" spans="2:8" ht="16.5">
      <c r="B69" s="64" t="s">
        <v>2170</v>
      </c>
      <c r="C69" s="65"/>
      <c r="D69" s="64"/>
      <c r="E69" s="66"/>
      <c r="F69" s="64"/>
      <c r="G69" s="64"/>
      <c r="H69" s="18"/>
    </row>
    <row r="70" spans="2:8" s="71" customFormat="1" ht="16.5">
      <c r="B70" s="64" t="s">
        <v>2170</v>
      </c>
      <c r="C70" s="74"/>
      <c r="D70" s="64"/>
      <c r="E70" s="66"/>
      <c r="F70" s="64"/>
      <c r="G70" s="64"/>
      <c r="H70" s="64"/>
    </row>
    <row r="71" spans="2:8" s="71" customFormat="1" ht="16.5">
      <c r="B71" s="64" t="s">
        <v>2170</v>
      </c>
      <c r="C71" s="74"/>
      <c r="D71" s="64"/>
      <c r="E71" s="66"/>
      <c r="F71" s="64"/>
      <c r="G71" s="64"/>
      <c r="H71" s="64"/>
    </row>
    <row r="72" spans="2:8" ht="16.5">
      <c r="B72" s="64" t="s">
        <v>2170</v>
      </c>
      <c r="C72" s="74"/>
      <c r="D72" s="64"/>
      <c r="E72" s="66"/>
      <c r="F72" s="64"/>
      <c r="G72" s="64"/>
      <c r="H72" s="18"/>
    </row>
    <row r="73" spans="2:8" s="71" customFormat="1" ht="16.5">
      <c r="B73" s="64" t="s">
        <v>2170</v>
      </c>
      <c r="C73" s="74"/>
      <c r="D73" s="64"/>
      <c r="E73" s="66"/>
      <c r="F73" s="64"/>
      <c r="G73" s="64"/>
      <c r="H73" s="64"/>
    </row>
    <row r="74" spans="2:8" s="71" customFormat="1" ht="16.5">
      <c r="B74" s="64" t="s">
        <v>2170</v>
      </c>
      <c r="C74" s="75"/>
      <c r="D74" s="64"/>
      <c r="E74" s="66"/>
      <c r="F74" s="64"/>
      <c r="G74" s="64"/>
      <c r="H74" s="64"/>
    </row>
    <row r="75" spans="2:8" ht="16.5">
      <c r="B75" s="64" t="s">
        <v>2170</v>
      </c>
      <c r="C75" s="74"/>
      <c r="D75" s="64"/>
      <c r="E75" s="66"/>
      <c r="F75" s="64"/>
      <c r="G75" s="64"/>
      <c r="H75" s="18"/>
    </row>
    <row r="76" spans="2:8" ht="16.5">
      <c r="B76" s="64" t="s">
        <v>2170</v>
      </c>
      <c r="C76" s="74"/>
      <c r="D76" s="64"/>
      <c r="E76" s="66"/>
      <c r="F76" s="64"/>
      <c r="G76" s="64"/>
      <c r="H76" s="18"/>
    </row>
    <row r="77" spans="2:8" ht="16.5">
      <c r="B77" s="64" t="s">
        <v>2170</v>
      </c>
      <c r="C77" s="76"/>
      <c r="D77" s="64"/>
      <c r="E77" s="66"/>
      <c r="F77" s="64"/>
      <c r="G77" s="64"/>
      <c r="H77" s="18"/>
    </row>
    <row r="78" spans="2:8" ht="16.5">
      <c r="B78" s="64" t="s">
        <v>2170</v>
      </c>
      <c r="C78" s="74"/>
      <c r="D78" s="64"/>
      <c r="E78" s="77"/>
      <c r="F78" s="64"/>
      <c r="G78" s="64"/>
      <c r="H78" s="18"/>
    </row>
    <row r="79" spans="2:8" ht="16.5">
      <c r="B79" s="64" t="s">
        <v>2170</v>
      </c>
      <c r="C79" s="78"/>
      <c r="D79" s="64"/>
      <c r="E79" s="66"/>
      <c r="F79" s="64"/>
      <c r="G79" s="64"/>
      <c r="H79" s="18"/>
    </row>
    <row r="80" spans="2:8" ht="16.5">
      <c r="B80" s="64" t="s">
        <v>2170</v>
      </c>
      <c r="C80" s="74"/>
      <c r="D80" s="64"/>
      <c r="E80" s="66"/>
      <c r="F80" s="64"/>
      <c r="G80" s="64"/>
      <c r="H80" s="18"/>
    </row>
    <row r="81" spans="2:8" ht="16.5">
      <c r="B81" s="64" t="s">
        <v>2170</v>
      </c>
      <c r="C81" s="74"/>
      <c r="D81" s="64"/>
      <c r="E81" s="66"/>
      <c r="F81" s="64"/>
      <c r="G81" s="64"/>
      <c r="H81" s="18"/>
    </row>
    <row r="82" spans="2:8" ht="16.5">
      <c r="B82" s="64" t="s">
        <v>2170</v>
      </c>
      <c r="C82" s="74"/>
      <c r="D82" s="64"/>
      <c r="E82" s="66"/>
      <c r="F82" s="64"/>
      <c r="G82" s="64"/>
      <c r="H82" s="18"/>
    </row>
    <row r="83" spans="2:8" ht="16.5">
      <c r="B83" s="64" t="s">
        <v>2170</v>
      </c>
      <c r="C83" s="74"/>
      <c r="D83" s="64"/>
      <c r="E83" s="66"/>
      <c r="F83" s="64"/>
      <c r="G83" s="64"/>
      <c r="H83" s="18"/>
    </row>
    <row r="84" spans="2:8" ht="16.5">
      <c r="B84" s="64"/>
      <c r="C84" s="67"/>
      <c r="D84" s="79"/>
      <c r="E84" s="80"/>
      <c r="F84" s="79"/>
      <c r="G84" s="79"/>
      <c r="H84" s="18"/>
    </row>
    <row r="85" spans="2:8" ht="16.5">
      <c r="B85" s="64"/>
      <c r="C85" s="69"/>
      <c r="D85" s="64"/>
      <c r="E85" s="81"/>
      <c r="F85" s="64"/>
      <c r="G85" s="64"/>
      <c r="H85" s="18"/>
    </row>
    <row r="86" spans="2:8" ht="16.5">
      <c r="B86" s="64"/>
      <c r="C86" s="69"/>
      <c r="D86" s="64"/>
      <c r="E86" s="81"/>
      <c r="F86" s="64"/>
      <c r="G86" s="64"/>
      <c r="H86" s="18"/>
    </row>
    <row r="87" spans="2:8" ht="16.5">
      <c r="B87" s="64"/>
      <c r="C87" s="69"/>
      <c r="D87" s="64"/>
      <c r="E87" s="81"/>
      <c r="F87" s="64"/>
      <c r="G87" s="64"/>
      <c r="H87" s="18"/>
    </row>
    <row r="88" spans="2:8" ht="16.5">
      <c r="B88" s="64"/>
      <c r="C88" s="69"/>
      <c r="D88" s="64"/>
      <c r="E88" s="81"/>
      <c r="F88" s="64"/>
      <c r="G88" s="64"/>
      <c r="H88" s="18"/>
    </row>
    <row r="89" spans="2:8" s="71" customFormat="1" ht="16.5">
      <c r="B89" s="67"/>
      <c r="C89" s="67"/>
      <c r="D89" s="79"/>
      <c r="E89" s="80"/>
      <c r="F89" s="79"/>
      <c r="G89" s="79"/>
      <c r="H89" s="64"/>
    </row>
    <row r="90" spans="2:8" ht="16.5">
      <c r="B90" s="64" t="s">
        <v>2171</v>
      </c>
      <c r="C90" s="69"/>
      <c r="D90" s="64"/>
      <c r="E90" s="66"/>
      <c r="F90" s="64"/>
      <c r="G90" s="64"/>
      <c r="H90" s="18"/>
    </row>
    <row r="91" spans="2:8" ht="16.5">
      <c r="B91" s="64" t="s">
        <v>2171</v>
      </c>
      <c r="C91" s="69"/>
      <c r="D91" s="64"/>
      <c r="E91" s="66"/>
      <c r="F91" s="64"/>
      <c r="G91" s="64"/>
      <c r="H91" s="18"/>
    </row>
    <row r="92" spans="2:8" ht="16.5">
      <c r="B92" s="64" t="s">
        <v>2171</v>
      </c>
      <c r="C92" s="69"/>
      <c r="D92" s="64"/>
      <c r="E92" s="66"/>
      <c r="F92" s="64"/>
      <c r="G92" s="64"/>
      <c r="H92" s="18"/>
    </row>
    <row r="93" spans="2:8" ht="16.5">
      <c r="B93" s="64" t="s">
        <v>2171</v>
      </c>
      <c r="C93" s="66"/>
      <c r="D93" s="64"/>
      <c r="E93" s="66"/>
      <c r="F93" s="64"/>
      <c r="G93" s="64"/>
      <c r="H93" s="18"/>
    </row>
    <row r="94" spans="2:8" ht="16.5">
      <c r="B94" s="18"/>
      <c r="C94" s="49"/>
      <c r="D94" s="49"/>
      <c r="E94" s="49"/>
      <c r="F94" s="49"/>
      <c r="G94" s="18"/>
      <c r="H94" s="18"/>
    </row>
    <row r="95" spans="2:8" ht="16.5">
      <c r="B95" s="18"/>
      <c r="H95" s="18"/>
    </row>
    <row r="103" ht="16.5"/>
    <row r="104" ht="16.5"/>
    <row r="105" ht="16.5"/>
    <row r="106" ht="16.5"/>
    <row r="107" ht="16.5"/>
    <row r="108" ht="16.5"/>
    <row r="109" ht="16.5"/>
    <row r="110" ht="16.5"/>
    <row r="111" ht="16.5"/>
    <row r="112" ht="16.5"/>
    <row r="113" ht="16.5"/>
    <row r="114" ht="16.5"/>
    <row r="115" ht="16.5"/>
    <row r="116" ht="16.5"/>
    <row r="117" ht="16.5"/>
    <row r="118" ht="16.5"/>
    <row r="119" ht="16.5"/>
    <row r="120" ht="16.5"/>
    <row r="121" ht="16.5"/>
    <row r="122" ht="16.5"/>
  </sheetData>
  <mergeCells count="12">
    <mergeCell ref="C49:G49"/>
    <mergeCell ref="C51:E51"/>
    <mergeCell ref="C52:E52"/>
    <mergeCell ref="C20:E20"/>
    <mergeCell ref="C14:E14"/>
    <mergeCell ref="C33:D33"/>
    <mergeCell ref="C46:G46"/>
    <mergeCell ref="C47:G47"/>
    <mergeCell ref="C48:G48"/>
    <mergeCell ref="E42:F42"/>
    <mergeCell ref="E44:F44"/>
    <mergeCell ref="C19:E19"/>
  </mergeCells>
  <dataValidations count="5">
    <dataValidation type="whole" allowBlank="1" showInputMessage="1" showErrorMessage="1" errorTitle="Veuillez ne pas modifier" error="Veuillez ne pas modifier ces cellules" sqref="C50:E51 F50:G52 C43:C45 C9:C10 C12:C41 D9:G45">
      <formula1>10000</formula1>
      <formula2>50000</formula2>
    </dataValidation>
    <dataValidation type="whole" errorStyle="warning" allowBlank="1" showInputMessage="1" showErrorMessage="1" errorTitle="Veuillez ne pas modifier" error="Renseigné par le Secrétariat International" sqref="G4">
      <formula1>444</formula1>
      <formula2>555</formula2>
    </dataValidation>
    <dataValidation type="whole" allowBlank="1" showInputMessage="1" showErrorMessage="1" errorTitle="Veuillez ne pas modifier" error="Veuillez ne pas modifier ces cellules" sqref="C46:G49 C42">
      <formula1>444</formula1>
      <formula2>445</formula2>
    </dataValidation>
    <dataValidation allowBlank="1" showInputMessage="1" showErrorMessage="1" errorTitle="Veuillez ne pas modifier" error="Veuillez ne pas modifier ces cellules" sqref="C52:E52"/>
    <dataValidation type="whole" allowBlank="1" showInputMessage="1" showErrorMessage="1" errorTitle="Veuillez ne pas modifier" error="Veuillez ne pas modifier ces cellules" sqref="C11">
      <formula1>4</formula1>
      <formula2>5</formula2>
    </dataValidation>
  </dataValidations>
  <hyperlinks>
    <hyperlink ref="C49:G49" r:id="rId1" display="Give us your feedback or report a conflict in the data! Write to us at  data@eiti.org"/>
    <hyperlink ref="G49" r:id="rId2" display="Give us your feedback or report a conflict in the data! Write to us at  data@eiti.org"/>
    <hyperlink ref="E49:F49" r:id="rId3" display="Give us your feedback or report a conflict in the data! Write to us at  data@eiti.org"/>
    <hyperlink ref="F49" r:id="rId4" display="Give us your feedback or report a conflict in the data! Write to us at  data@eiti.org"/>
    <hyperlink ref="C20:E20" r:id="rId5" display="4. Les données serviront à alimenter le référentiel mondial de données ITIE, disponible sur le site Internet international de l’ITIE à https://eiti.org/fr/donnees. Le fichier vous sera renvoyé, afin de pouvoir être publié sur les canaux de votre choix."/>
    <hyperlink ref="E33" r:id="rId6"/>
    <hyperlink ref="C46:G46" r:id="rId7" display="Pour plus d’information sur l’ITIE, visitez notre site Internet  https://eiti.org"/>
    <hyperlink ref="C47:G47" r:id="rId8" display="Vous voulez en savoir plus sur votre pays ? Vérifiez si votre pays met en œuvre la Norme ITIE en visitant https://eiti.org/countries"/>
    <hyperlink ref="C48:G48" r:id="rId9" display="Pour la version la plus récente des modèles de données résumées, consultez https://eiti.org/fr/document/modele-donnees-resumees-itie"/>
    <hyperlink ref="C19:E19" r:id="rId10" display="3. Prière de soumettre cette fiche de données en même temps que le Rapport ITIE. L’envoyer au Secrétariat international à : data@eiti.org. "/>
  </hyperlinks>
  <pageMargins left="0.7" right="0.7" top="0.75" bottom="0.75" header="0.3" footer="0.3"/>
  <pageSetup paperSize="9" orientation="portrait" r:id="rId11"/>
  <drawing r:id="rId12"/>
</worksheet>
</file>

<file path=xl/worksheets/sheet2.xml><?xml version="1.0" encoding="utf-8"?>
<worksheet xmlns="http://schemas.openxmlformats.org/spreadsheetml/2006/main" xmlns:r="http://schemas.openxmlformats.org/officeDocument/2006/relationships">
  <dimension ref="A1:O126"/>
  <sheetViews>
    <sheetView showGridLines="0" topLeftCell="A7" zoomScale="70" zoomScaleNormal="70" workbookViewId="0">
      <selection activeCell="C25" sqref="C25"/>
    </sheetView>
  </sheetViews>
  <sheetFormatPr baseColWidth="10" defaultColWidth="4" defaultRowHeight="24" customHeight="1"/>
  <cols>
    <col min="1" max="1" width="4" style="205"/>
    <col min="2" max="2" width="4" style="205" hidden="1" customWidth="1"/>
    <col min="3" max="3" width="84.140625" style="205" customWidth="1"/>
    <col min="4" max="4" width="2.85546875" style="205" customWidth="1"/>
    <col min="5" max="5" width="85" style="205" bestFit="1" customWidth="1"/>
    <col min="6" max="6" width="2.85546875" style="205" customWidth="1"/>
    <col min="7" max="7" width="70.42578125" style="205" customWidth="1"/>
    <col min="8" max="10" width="4" style="205"/>
    <col min="11" max="11" width="9.5703125" style="205" bestFit="1" customWidth="1"/>
    <col min="12" max="14" width="4" style="205"/>
    <col min="15" max="15" width="42" style="205" bestFit="1" customWidth="1"/>
    <col min="16" max="16" width="50" style="205" customWidth="1"/>
    <col min="17" max="16384" width="4" style="205"/>
  </cols>
  <sheetData>
    <row r="1" spans="3:9" ht="15.75" hidden="1" customHeight="1"/>
    <row r="2" spans="3:9" ht="16.5" hidden="1"/>
    <row r="3" spans="3:9" ht="16.5" hidden="1">
      <c r="E3" s="238"/>
      <c r="G3" s="238" t="s">
        <v>2172</v>
      </c>
    </row>
    <row r="4" spans="3:9" ht="16.5" hidden="1">
      <c r="E4" s="238"/>
      <c r="G4" s="238" t="str">
        <f>[2]Introduction!G4</f>
        <v>AAAA-MM-JJ</v>
      </c>
    </row>
    <row r="5" spans="3:9" ht="16.5" hidden="1"/>
    <row r="6" spans="3:9" ht="16.5" hidden="1"/>
    <row r="7" spans="3:9" ht="16.5"/>
    <row r="8" spans="3:9" ht="16.5">
      <c r="C8" s="239" t="s">
        <v>2212</v>
      </c>
      <c r="D8" s="239"/>
      <c r="E8" s="239"/>
      <c r="F8" s="239"/>
      <c r="G8" s="239"/>
    </row>
    <row r="9" spans="3:9" ht="19.5" customHeight="1">
      <c r="C9" s="82" t="s">
        <v>2173</v>
      </c>
      <c r="D9" s="83"/>
      <c r="E9" s="83"/>
      <c r="F9" s="83"/>
      <c r="G9" s="82"/>
    </row>
    <row r="10" spans="3:9" ht="30.6" customHeight="1">
      <c r="C10" s="394" t="s">
        <v>2213</v>
      </c>
      <c r="D10" s="394"/>
      <c r="E10" s="394"/>
      <c r="F10" s="240"/>
      <c r="G10" s="395"/>
    </row>
    <row r="11" spans="3:9" ht="31.5" customHeight="1">
      <c r="C11" s="396" t="s">
        <v>2105</v>
      </c>
      <c r="D11" s="396"/>
      <c r="E11" s="396"/>
      <c r="F11" s="240"/>
      <c r="G11" s="395"/>
    </row>
    <row r="12" spans="3:9" ht="14.45" customHeight="1">
      <c r="C12" s="396" t="s">
        <v>2214</v>
      </c>
      <c r="D12" s="396"/>
      <c r="E12" s="396"/>
      <c r="F12" s="396"/>
      <c r="G12" s="395"/>
    </row>
    <row r="13" spans="3:9" ht="14.1" customHeight="1">
      <c r="C13" s="237" t="s">
        <v>2215</v>
      </c>
      <c r="D13" s="237"/>
      <c r="E13" s="237"/>
      <c r="F13" s="237"/>
      <c r="G13" s="395"/>
      <c r="H13" s="86"/>
      <c r="I13" s="86"/>
    </row>
    <row r="14" spans="3:9" ht="16.5">
      <c r="D14" s="241"/>
      <c r="E14" s="241"/>
    </row>
    <row r="15" spans="3:9" ht="33">
      <c r="C15" s="175" t="s">
        <v>2362</v>
      </c>
      <c r="D15" s="42"/>
      <c r="E15" s="45" t="s">
        <v>2065</v>
      </c>
      <c r="F15" s="42"/>
      <c r="G15" s="242" t="s">
        <v>2151</v>
      </c>
    </row>
    <row r="16" spans="3:9" ht="16.5">
      <c r="D16" s="241"/>
      <c r="E16" s="241"/>
    </row>
    <row r="17" spans="1:7" ht="24.75" thickBot="1">
      <c r="B17" s="243"/>
      <c r="C17" s="244" t="s">
        <v>2174</v>
      </c>
      <c r="D17" s="245"/>
      <c r="E17" s="246"/>
      <c r="F17" s="245"/>
      <c r="G17" s="245"/>
    </row>
    <row r="18" spans="1:7" ht="17.25" thickBot="1">
      <c r="A18" s="247"/>
      <c r="B18" s="247"/>
      <c r="C18" s="248" t="s">
        <v>2175</v>
      </c>
      <c r="D18" s="249"/>
      <c r="E18" s="250" t="s">
        <v>2176</v>
      </c>
      <c r="F18" s="249"/>
      <c r="G18" s="251" t="s">
        <v>2177</v>
      </c>
    </row>
    <row r="19" spans="1:7" ht="17.25" thickBot="1">
      <c r="B19" s="252"/>
      <c r="C19" s="253" t="s">
        <v>2167</v>
      </c>
      <c r="D19" s="245"/>
      <c r="E19" s="254"/>
      <c r="F19" s="245"/>
      <c r="G19" s="254"/>
    </row>
    <row r="20" spans="1:7" ht="16.5">
      <c r="A20" s="206"/>
      <c r="B20" s="206" t="s">
        <v>2167</v>
      </c>
      <c r="C20" s="255" t="s">
        <v>2178</v>
      </c>
      <c r="D20" s="206"/>
      <c r="E20" s="176" t="s">
        <v>121</v>
      </c>
      <c r="F20" s="206"/>
      <c r="G20" s="88"/>
    </row>
    <row r="21" spans="1:7" ht="16.5">
      <c r="A21" s="206"/>
      <c r="B21" s="206" t="s">
        <v>2167</v>
      </c>
      <c r="C21" s="256" t="s">
        <v>2179</v>
      </c>
      <c r="D21" s="206"/>
      <c r="E21" s="257" t="str">
        <f>IFERROR(VLOOKUP($E$20,[2]!Table1_Country_codes_and_currencies[#Data],3,FALSE),"")</f>
        <v>TCD</v>
      </c>
      <c r="F21" s="206"/>
      <c r="G21" s="88"/>
    </row>
    <row r="22" spans="1:7" ht="16.5">
      <c r="B22" s="206" t="s">
        <v>2167</v>
      </c>
      <c r="C22" s="256" t="s">
        <v>2180</v>
      </c>
      <c r="D22" s="206"/>
      <c r="E22" s="257" t="str">
        <f>IFERROR(VLOOKUP($E$20,[2]!Table1_Country_codes_and_currencies[#Data],7,FALSE),"")</f>
        <v>Franc CFA d’Afrique centrale</v>
      </c>
      <c r="F22" s="206"/>
      <c r="G22" s="88"/>
    </row>
    <row r="23" spans="1:7" ht="17.25" thickBot="1">
      <c r="B23" s="206" t="s">
        <v>2167</v>
      </c>
      <c r="C23" s="258" t="s">
        <v>2181</v>
      </c>
      <c r="D23" s="259"/>
      <c r="E23" s="260" t="str">
        <f>IFERROR(VLOOKUP($E$20,[2]!Table1_Country_codes_and_currencies[#Data],5,FALSE),"")</f>
        <v>XAF</v>
      </c>
      <c r="F23" s="259"/>
      <c r="G23" s="89"/>
    </row>
    <row r="24" spans="1:7" ht="17.25" thickBot="1">
      <c r="B24" s="252"/>
      <c r="C24" s="253" t="s">
        <v>2168</v>
      </c>
      <c r="D24" s="245"/>
      <c r="E24" s="254"/>
      <c r="F24" s="245"/>
      <c r="G24" s="254"/>
    </row>
    <row r="25" spans="1:7" ht="16.5">
      <c r="A25" s="206"/>
      <c r="B25" s="206" t="s">
        <v>2168</v>
      </c>
      <c r="C25" s="255" t="s">
        <v>2182</v>
      </c>
      <c r="D25" s="206"/>
      <c r="E25" s="177">
        <v>43101</v>
      </c>
      <c r="F25" s="206"/>
      <c r="G25" s="397" t="s">
        <v>2732</v>
      </c>
    </row>
    <row r="26" spans="1:7" ht="17.25" thickBot="1">
      <c r="A26" s="206"/>
      <c r="B26" s="206" t="s">
        <v>2168</v>
      </c>
      <c r="C26" s="261" t="s">
        <v>2183</v>
      </c>
      <c r="D26" s="259"/>
      <c r="E26" s="177">
        <v>43465</v>
      </c>
      <c r="F26" s="259"/>
      <c r="G26" s="398"/>
    </row>
    <row r="27" spans="1:7" ht="17.25" thickBot="1">
      <c r="B27" s="252"/>
      <c r="C27" s="253" t="s">
        <v>2169</v>
      </c>
      <c r="D27" s="245"/>
      <c r="E27" s="90"/>
      <c r="F27" s="245"/>
      <c r="G27" s="254"/>
    </row>
    <row r="28" spans="1:7" ht="16.5">
      <c r="B28" s="206" t="s">
        <v>2169</v>
      </c>
      <c r="C28" s="262" t="s">
        <v>2184</v>
      </c>
      <c r="D28" s="206"/>
      <c r="E28" s="176" t="s">
        <v>1470</v>
      </c>
      <c r="F28" s="206"/>
      <c r="G28" s="88"/>
    </row>
    <row r="29" spans="1:7" ht="16.5">
      <c r="A29" s="206"/>
      <c r="B29" s="206" t="s">
        <v>2169</v>
      </c>
      <c r="C29" s="255" t="s">
        <v>2185</v>
      </c>
      <c r="D29" s="206"/>
      <c r="E29" s="263" t="s">
        <v>2663</v>
      </c>
      <c r="F29" s="206"/>
      <c r="G29" s="88"/>
    </row>
    <row r="30" spans="1:7" ht="16.5">
      <c r="B30" s="206" t="s">
        <v>2169</v>
      </c>
      <c r="C30" s="255" t="s">
        <v>2186</v>
      </c>
      <c r="D30" s="206"/>
      <c r="E30" s="264" t="s">
        <v>2664</v>
      </c>
      <c r="F30" s="206"/>
      <c r="G30" s="88"/>
    </row>
    <row r="31" spans="1:7" ht="16.5">
      <c r="A31" s="206"/>
      <c r="B31" s="206" t="s">
        <v>2169</v>
      </c>
      <c r="C31" s="255" t="s">
        <v>2187</v>
      </c>
      <c r="D31" s="206"/>
      <c r="E31" s="178"/>
      <c r="F31" s="206"/>
      <c r="G31" s="88"/>
    </row>
    <row r="32" spans="1:7" ht="33">
      <c r="B32" s="206" t="s">
        <v>2169</v>
      </c>
      <c r="C32" s="265" t="s">
        <v>2112</v>
      </c>
      <c r="D32" s="266"/>
      <c r="E32" s="263" t="s">
        <v>2519</v>
      </c>
      <c r="F32" s="266"/>
      <c r="G32" s="91"/>
    </row>
    <row r="33" spans="1:9" ht="16.5">
      <c r="B33" s="206" t="s">
        <v>2169</v>
      </c>
      <c r="C33" s="255" t="s">
        <v>2188</v>
      </c>
      <c r="D33" s="206"/>
      <c r="E33" s="264" t="str">
        <f>IF(OR($E$32=[2]Listes!$I$4,$E$32=[2]Listes!$I$5),"&lt;Date sous ce format: AAAA-MM-JJ&gt;","")</f>
        <v/>
      </c>
      <c r="F33" s="206"/>
      <c r="G33" s="267"/>
    </row>
    <row r="34" spans="1:9" ht="16.5">
      <c r="A34" s="206"/>
      <c r="B34" s="206" t="s">
        <v>2169</v>
      </c>
      <c r="C34" s="255" t="s">
        <v>2189</v>
      </c>
      <c r="D34" s="206"/>
      <c r="E34" s="178" t="str">
        <f>IF(OR($E$32=[2]Listes!$I$4,$E$32=[2]Listes!$I$5),"&lt;URL&gt;","")</f>
        <v/>
      </c>
      <c r="F34" s="206"/>
      <c r="G34" s="267"/>
    </row>
    <row r="35" spans="1:9" ht="16.5">
      <c r="B35" s="206" t="s">
        <v>2169</v>
      </c>
      <c r="C35" s="265" t="s">
        <v>2190</v>
      </c>
      <c r="D35" s="266"/>
      <c r="E35" s="263" t="s">
        <v>1502</v>
      </c>
      <c r="F35" s="268"/>
      <c r="G35" s="92"/>
    </row>
    <row r="36" spans="1:9" ht="16.5">
      <c r="A36" s="206"/>
      <c r="B36" s="206" t="s">
        <v>2169</v>
      </c>
      <c r="C36" s="255" t="s">
        <v>2191</v>
      </c>
      <c r="D36" s="206"/>
      <c r="E36" s="264" t="str">
        <f>IF(OR($E$35=[2]Listes!$I$4,$E$35=[2]Listes!$I$5),"&lt;Date sous ce format: AAAA-MM-JJ&gt;","")</f>
        <v/>
      </c>
      <c r="F36" s="206"/>
      <c r="G36" s="88"/>
    </row>
    <row r="37" spans="1:9" ht="17.25" thickBot="1">
      <c r="A37" s="206"/>
      <c r="B37" s="206" t="s">
        <v>2169</v>
      </c>
      <c r="C37" s="255" t="s">
        <v>2192</v>
      </c>
      <c r="D37" s="269"/>
      <c r="E37" s="179"/>
      <c r="F37" s="259"/>
      <c r="G37" s="93"/>
      <c r="H37" s="212"/>
      <c r="I37" s="212"/>
    </row>
    <row r="38" spans="1:9" ht="15.95" customHeight="1" thickBot="1">
      <c r="C38" s="197" t="s">
        <v>2523</v>
      </c>
      <c r="D38" s="270"/>
      <c r="E38" s="271"/>
      <c r="F38" s="272"/>
      <c r="G38" s="273"/>
      <c r="H38" s="212"/>
      <c r="I38" s="212"/>
    </row>
    <row r="39" spans="1:9" ht="81.75" customHeight="1">
      <c r="A39" s="206"/>
      <c r="B39" s="274"/>
      <c r="C39" s="275" t="s">
        <v>2193</v>
      </c>
      <c r="D39" s="276"/>
      <c r="E39" s="180" t="s">
        <v>2665</v>
      </c>
      <c r="F39" s="212"/>
      <c r="G39" s="399" t="s">
        <v>2666</v>
      </c>
      <c r="H39" s="212"/>
      <c r="I39" s="212"/>
    </row>
    <row r="40" spans="1:9" ht="92.25" customHeight="1" thickBot="1">
      <c r="B40" s="206" t="s">
        <v>2170</v>
      </c>
      <c r="C40" s="277" t="s">
        <v>2194</v>
      </c>
      <c r="D40" s="278"/>
      <c r="E40" s="279" t="s">
        <v>2667</v>
      </c>
      <c r="F40" s="280"/>
      <c r="G40" s="400"/>
      <c r="H40" s="212"/>
      <c r="I40" s="212"/>
    </row>
    <row r="41" spans="1:9" ht="18" customHeight="1" thickBot="1">
      <c r="A41" s="206"/>
      <c r="B41" s="206" t="s">
        <v>2170</v>
      </c>
      <c r="C41" s="253" t="s">
        <v>2170</v>
      </c>
      <c r="D41" s="245"/>
      <c r="E41" s="281"/>
      <c r="F41" s="245"/>
      <c r="G41" s="281"/>
    </row>
    <row r="42" spans="1:9" ht="15.6" customHeight="1">
      <c r="B42" s="206" t="s">
        <v>2170</v>
      </c>
      <c r="C42" s="256" t="s">
        <v>2195</v>
      </c>
      <c r="D42" s="206"/>
      <c r="E42" s="257"/>
      <c r="F42" s="206"/>
      <c r="G42" s="206"/>
    </row>
    <row r="43" spans="1:9" ht="16.5" customHeight="1">
      <c r="A43" s="206"/>
      <c r="B43" s="206" t="s">
        <v>2170</v>
      </c>
      <c r="C43" s="282" t="s">
        <v>1489</v>
      </c>
      <c r="D43" s="206"/>
      <c r="E43" s="263" t="s">
        <v>1470</v>
      </c>
      <c r="F43" s="206"/>
      <c r="G43" s="267"/>
      <c r="H43" s="212"/>
      <c r="I43" s="212"/>
    </row>
    <row r="44" spans="1:9" ht="16.5" customHeight="1">
      <c r="A44" s="206"/>
      <c r="B44" s="206" t="s">
        <v>2170</v>
      </c>
      <c r="C44" s="282" t="s">
        <v>1495</v>
      </c>
      <c r="D44" s="206"/>
      <c r="E44" s="263" t="s">
        <v>2519</v>
      </c>
      <c r="F44" s="206"/>
      <c r="G44" s="267"/>
      <c r="H44" s="212"/>
      <c r="I44" s="212"/>
    </row>
    <row r="45" spans="1:9" ht="15.6" customHeight="1">
      <c r="B45" s="206" t="s">
        <v>2170</v>
      </c>
      <c r="C45" s="282" t="s">
        <v>2196</v>
      </c>
      <c r="D45" s="206"/>
      <c r="E45" s="263" t="s">
        <v>1470</v>
      </c>
      <c r="F45" s="206"/>
      <c r="G45" s="267"/>
      <c r="H45" s="212"/>
      <c r="I45" s="212"/>
    </row>
    <row r="46" spans="1:9" ht="18" customHeight="1">
      <c r="B46" s="206" t="s">
        <v>2170</v>
      </c>
      <c r="C46" s="282" t="s">
        <v>2113</v>
      </c>
      <c r="D46" s="206"/>
      <c r="E46" s="263" t="s">
        <v>1470</v>
      </c>
      <c r="F46" s="206"/>
      <c r="G46" s="267"/>
    </row>
    <row r="47" spans="1:9" ht="16.5">
      <c r="B47" s="206" t="s">
        <v>2170</v>
      </c>
      <c r="C47" s="283" t="s">
        <v>2197</v>
      </c>
      <c r="D47" s="206"/>
      <c r="E47" s="263" t="s">
        <v>2668</v>
      </c>
      <c r="F47" s="206"/>
      <c r="G47" s="267"/>
    </row>
    <row r="48" spans="1:9" ht="16.5">
      <c r="B48" s="206" t="s">
        <v>2170</v>
      </c>
      <c r="C48" s="282" t="s">
        <v>2110</v>
      </c>
      <c r="D48" s="206"/>
      <c r="E48" s="263">
        <v>11</v>
      </c>
      <c r="F48" s="206"/>
      <c r="G48" s="267"/>
      <c r="H48" s="212"/>
      <c r="I48" s="212"/>
    </row>
    <row r="49" spans="1:15" ht="16.5">
      <c r="B49" s="206" t="s">
        <v>2170</v>
      </c>
      <c r="C49" s="282" t="s">
        <v>2111</v>
      </c>
      <c r="D49" s="284"/>
      <c r="E49" s="263">
        <v>39</v>
      </c>
      <c r="F49" s="206"/>
      <c r="G49" s="95"/>
      <c r="H49" s="212"/>
      <c r="I49" s="212"/>
    </row>
    <row r="50" spans="1:15" ht="16.5">
      <c r="B50" s="206" t="s">
        <v>2170</v>
      </c>
      <c r="C50" s="96" t="s">
        <v>2216</v>
      </c>
      <c r="D50" s="206"/>
      <c r="E50" s="181" t="s">
        <v>1466</v>
      </c>
      <c r="F50" s="266"/>
      <c r="G50" s="391" t="s">
        <v>2733</v>
      </c>
      <c r="H50" s="212"/>
      <c r="I50" s="212"/>
    </row>
    <row r="51" spans="1:15" ht="17.25" customHeight="1">
      <c r="B51" s="206" t="s">
        <v>2170</v>
      </c>
      <c r="C51" s="285" t="s">
        <v>2198</v>
      </c>
      <c r="D51" s="206"/>
      <c r="E51" s="286">
        <v>1</v>
      </c>
      <c r="F51" s="206"/>
      <c r="G51" s="392"/>
      <c r="H51" s="212"/>
      <c r="I51" s="212"/>
    </row>
    <row r="52" spans="1:15" ht="31.5" customHeight="1">
      <c r="B52" s="206" t="s">
        <v>2170</v>
      </c>
      <c r="C52" s="287" t="s">
        <v>2109</v>
      </c>
      <c r="D52" s="288"/>
      <c r="E52" s="289" t="s">
        <v>2669</v>
      </c>
      <c r="F52" s="288"/>
      <c r="G52" s="393"/>
      <c r="H52" s="212"/>
      <c r="I52" s="212"/>
    </row>
    <row r="53" spans="1:15" s="247" customFormat="1" ht="25.5" customHeight="1">
      <c r="A53" s="205"/>
      <c r="B53" s="206" t="s">
        <v>2170</v>
      </c>
      <c r="C53" s="97" t="s">
        <v>2217</v>
      </c>
      <c r="D53" s="206"/>
      <c r="E53" s="290"/>
      <c r="F53" s="206"/>
      <c r="G53" s="91"/>
      <c r="H53" s="205"/>
      <c r="I53" s="205"/>
    </row>
    <row r="54" spans="1:15" ht="15.6" customHeight="1">
      <c r="B54" s="206" t="s">
        <v>2170</v>
      </c>
      <c r="C54" s="282" t="s">
        <v>2199</v>
      </c>
      <c r="D54" s="206"/>
      <c r="E54" s="263" t="s">
        <v>1470</v>
      </c>
      <c r="F54" s="206"/>
      <c r="G54" s="267"/>
    </row>
    <row r="55" spans="1:15" s="206" customFormat="1" ht="0.75" customHeight="1">
      <c r="A55" s="205"/>
      <c r="C55" s="282" t="s">
        <v>2200</v>
      </c>
      <c r="E55" s="263" t="s">
        <v>1470</v>
      </c>
      <c r="G55" s="267"/>
      <c r="H55" s="205"/>
      <c r="I55" s="205"/>
    </row>
    <row r="56" spans="1:15" s="206" customFormat="1" ht="16.5">
      <c r="A56" s="205"/>
      <c r="C56" s="282" t="s">
        <v>2201</v>
      </c>
      <c r="E56" s="263" t="s">
        <v>1470</v>
      </c>
      <c r="G56" s="267"/>
      <c r="H56" s="247"/>
      <c r="I56" s="247"/>
    </row>
    <row r="57" spans="1:15" ht="33.75" thickBot="1">
      <c r="B57" s="206"/>
      <c r="C57" s="291" t="s">
        <v>2202</v>
      </c>
      <c r="D57" s="259"/>
      <c r="E57" s="263" t="s">
        <v>1470</v>
      </c>
      <c r="F57" s="259"/>
      <c r="G57" s="376" t="s">
        <v>2670</v>
      </c>
    </row>
    <row r="58" spans="1:15" ht="17.25" thickBot="1">
      <c r="B58" s="206"/>
      <c r="C58" s="292" t="s">
        <v>2203</v>
      </c>
      <c r="D58" s="293"/>
      <c r="E58" s="294">
        <f ca="1">SUM(E59:E62)</f>
        <v>1</v>
      </c>
      <c r="F58" s="293"/>
      <c r="G58" s="293"/>
      <c r="H58" s="206"/>
      <c r="I58" s="206"/>
    </row>
    <row r="59" spans="1:15" ht="16.5">
      <c r="B59" s="206"/>
      <c r="C59" s="255" t="s">
        <v>2204</v>
      </c>
      <c r="D59" s="206"/>
      <c r="E59" s="295">
        <f ca="1">COUNTIF('Partie 2 - Liste de pointage'!$D:$D,[2]Listes!$K$4)/SUM(COUNTIF('Partie 2 - Liste de pointage'!$D:$D,"*Rapportage ITIE ou divulgation systématique?*"),COUNTIF('Partie 2 - Liste de pointage'!$D:$D,[2]Listes!$K$4),COUNTIF('Partie 2 - Liste de pointage'!$D:$D,[2]Listes!$K$5),COUNTIF('Partie 2 - Liste de pointage'!$D:$D,[2]Listes!$K$6),COUNTIF('Partie 2 - Liste de pointage'!$D:$D,[2]Listes!$K$7))</f>
        <v>0.125</v>
      </c>
      <c r="F59" s="206"/>
      <c r="G59" s="296" t="s">
        <v>2205</v>
      </c>
      <c r="H59" s="206"/>
      <c r="I59" s="206"/>
      <c r="K59" s="98"/>
    </row>
    <row r="60" spans="1:15" s="206" customFormat="1" ht="16.5">
      <c r="B60" s="252"/>
      <c r="C60" s="255" t="s">
        <v>2206</v>
      </c>
      <c r="E60" s="295">
        <f ca="1">COUNTIF('Partie 2 - Liste de pointage'!$D:$D,[2]Listes!$K$5)/SUM(COUNTIF('Partie 2 - Liste de pointage'!$D:$D,"*Rapportage ITIE ou divulgation systématique?*"),COUNTIF('Partie 2 - Liste de pointage'!$D:$D,[2]Listes!$K$4),COUNTIF('Partie 2 - Liste de pointage'!$D:$D,[2]Listes!$K$5),COUNTIF('Partie 2 - Liste de pointage'!$D:$D,[2]Listes!$K$6),COUNTIF('Partie 2 - Liste de pointage'!$D:$D,[2]Listes!$K$7))</f>
        <v>0.546875</v>
      </c>
      <c r="G60" s="296" t="s">
        <v>2205</v>
      </c>
      <c r="H60" s="205"/>
      <c r="I60" s="205"/>
      <c r="K60" s="98"/>
    </row>
    <row r="61" spans="1:15" s="206" customFormat="1" ht="16.5">
      <c r="A61" s="205"/>
      <c r="B61" s="206" t="s">
        <v>2171</v>
      </c>
      <c r="C61" s="255" t="s">
        <v>1497</v>
      </c>
      <c r="E61" s="295">
        <f ca="1">COUNTIF('Partie 2 - Liste de pointage'!$D:$D,[2]Listes!$K$6)/SUM(COUNTIF('Partie 2 - Liste de pointage'!$D:$D,"*Rapportage ITIE ou divulgation systématique?*"),COUNTIF('Partie 2 - Liste de pointage'!$D:$D,[2]Listes!$K$4),COUNTIF('Partie 2 - Liste de pointage'!$D:$D,[2]Listes!$K$5),COUNTIF('Partie 2 - Liste de pointage'!$D:$D,[2]Listes!$K$6),COUNTIF('Partie 2 - Liste de pointage'!$D:$D,[2]Listes!$K$7))</f>
        <v>0.109375</v>
      </c>
      <c r="G61" s="296" t="s">
        <v>2205</v>
      </c>
      <c r="H61" s="205"/>
      <c r="I61" s="205"/>
      <c r="K61" s="98"/>
    </row>
    <row r="62" spans="1:15" ht="15" customHeight="1" thickBot="1">
      <c r="B62" s="206" t="s">
        <v>2171</v>
      </c>
      <c r="C62" s="255" t="s">
        <v>2207</v>
      </c>
      <c r="D62" s="206"/>
      <c r="E62" s="295">
        <f ca="1">COUNTIF('Partie 2 - Liste de pointage'!$D:$D,[2]Listes!$K$7)/SUM(COUNTIF('Partie 2 - Liste de pointage'!$D:$D,"*Rapportage ITIE ou divulgation systématique?*"),COUNTIF('Partie 2 - Liste de pointage'!$D:$D,[2]Listes!$K$4),COUNTIF('Partie 2 - Liste de pointage'!$D:$D,[2]Listes!$K$5),COUNTIF('Partie 2 - Liste de pointage'!$D:$D,[2]Listes!$K$6),COUNTIF('Partie 2 - Liste de pointage'!$D:$D,[2]Listes!$K$7))</f>
        <v>0.21875</v>
      </c>
      <c r="F62" s="206"/>
      <c r="G62" s="296" t="s">
        <v>2205</v>
      </c>
      <c r="K62" s="98"/>
    </row>
    <row r="63" spans="1:15" ht="17.25" thickBot="1">
      <c r="B63" s="206" t="s">
        <v>2171</v>
      </c>
      <c r="C63" s="297" t="s">
        <v>2208</v>
      </c>
      <c r="D63" s="298"/>
      <c r="E63" s="299"/>
      <c r="F63" s="298"/>
      <c r="G63" s="298"/>
      <c r="H63" s="206"/>
      <c r="I63" s="206"/>
      <c r="O63" s="206"/>
    </row>
    <row r="64" spans="1:15" s="206" customFormat="1" ht="16.5">
      <c r="A64" s="205"/>
      <c r="B64" s="206" t="s">
        <v>2171</v>
      </c>
      <c r="C64" s="255" t="s">
        <v>2209</v>
      </c>
      <c r="E64" s="176" t="s">
        <v>2671</v>
      </c>
      <c r="G64" s="88"/>
    </row>
    <row r="65" spans="1:9" ht="16.5">
      <c r="C65" s="255" t="s">
        <v>2210</v>
      </c>
      <c r="D65" s="206"/>
      <c r="E65" s="176" t="s">
        <v>2672</v>
      </c>
      <c r="F65" s="206"/>
      <c r="G65" s="88"/>
    </row>
    <row r="66" spans="1:9" ht="12.75" customHeight="1">
      <c r="C66" s="255" t="s">
        <v>2211</v>
      </c>
      <c r="D66" s="206"/>
      <c r="E66" s="300" t="s">
        <v>2673</v>
      </c>
      <c r="F66" s="206"/>
      <c r="G66" s="88"/>
    </row>
    <row r="67" spans="1:9" ht="18.75" customHeight="1" thickBot="1">
      <c r="C67" s="301"/>
      <c r="D67" s="259"/>
      <c r="E67" s="260"/>
      <c r="F67" s="259"/>
      <c r="G67" s="269"/>
      <c r="H67" s="206"/>
      <c r="I67" s="206"/>
    </row>
    <row r="68" spans="1:9" s="206" customFormat="1" ht="17.25" customHeight="1">
      <c r="A68" s="205"/>
      <c r="B68" s="205"/>
      <c r="C68" s="302"/>
      <c r="D68" s="302"/>
      <c r="E68" s="302"/>
      <c r="F68" s="302"/>
      <c r="G68" s="205"/>
      <c r="H68" s="205"/>
      <c r="I68" s="205"/>
    </row>
    <row r="69" spans="1:9" ht="17.25" hidden="1" customHeight="1" thickBot="1">
      <c r="C69" s="383" t="s">
        <v>2162</v>
      </c>
      <c r="D69" s="383"/>
      <c r="E69" s="383"/>
      <c r="F69" s="383"/>
      <c r="G69" s="383"/>
    </row>
    <row r="70" spans="1:9" ht="24" hidden="1" customHeight="1" thickBot="1">
      <c r="C70" s="384" t="s">
        <v>2163</v>
      </c>
      <c r="D70" s="384"/>
      <c r="E70" s="384"/>
      <c r="F70" s="384"/>
      <c r="G70" s="384"/>
    </row>
    <row r="71" spans="1:9" ht="19.5" hidden="1" customHeight="1" thickBot="1">
      <c r="C71" s="383" t="s">
        <v>2164</v>
      </c>
      <c r="D71" s="383"/>
      <c r="E71" s="383"/>
      <c r="F71" s="383"/>
      <c r="G71" s="383"/>
    </row>
    <row r="72" spans="1:9" ht="18.75" hidden="1" customHeight="1" thickBot="1">
      <c r="C72" s="377" t="s">
        <v>2165</v>
      </c>
      <c r="D72" s="377"/>
      <c r="E72" s="377"/>
      <c r="F72" s="377"/>
      <c r="G72" s="377"/>
    </row>
    <row r="73" spans="1:9" ht="17.25" thickBot="1">
      <c r="B73" s="206" t="s">
        <v>2170</v>
      </c>
      <c r="C73" s="303"/>
      <c r="D73" s="303"/>
      <c r="E73" s="303"/>
      <c r="F73" s="303"/>
      <c r="G73" s="304"/>
      <c r="H73" s="206"/>
      <c r="I73" s="206"/>
    </row>
    <row r="74" spans="1:9" s="206" customFormat="1" ht="16.5">
      <c r="B74" s="206" t="s">
        <v>2170</v>
      </c>
      <c r="C74" s="378" t="s">
        <v>2218</v>
      </c>
      <c r="D74" s="378"/>
      <c r="E74" s="378"/>
      <c r="F74" s="205"/>
      <c r="G74" s="205"/>
    </row>
    <row r="75" spans="1:9" s="206" customFormat="1" ht="16.5">
      <c r="B75" s="206" t="s">
        <v>2170</v>
      </c>
      <c r="C75" s="379" t="s">
        <v>2360</v>
      </c>
      <c r="D75" s="379"/>
      <c r="E75" s="379"/>
      <c r="F75" s="205"/>
      <c r="G75" s="205"/>
    </row>
    <row r="76" spans="1:9" ht="16.5">
      <c r="B76" s="206" t="s">
        <v>2170</v>
      </c>
      <c r="C76" s="305"/>
      <c r="D76" s="206"/>
      <c r="E76" s="271"/>
      <c r="F76" s="206"/>
      <c r="G76" s="206"/>
    </row>
    <row r="77" spans="1:9" s="206" customFormat="1" ht="16.5">
      <c r="B77" s="206" t="s">
        <v>2170</v>
      </c>
      <c r="C77" s="306"/>
      <c r="E77" s="271"/>
    </row>
    <row r="78" spans="1:9" s="206" customFormat="1" ht="16.5">
      <c r="B78" s="206" t="s">
        <v>2170</v>
      </c>
      <c r="C78" s="306"/>
      <c r="E78" s="271"/>
    </row>
    <row r="79" spans="1:9" ht="16.5">
      <c r="B79" s="206" t="s">
        <v>2170</v>
      </c>
      <c r="C79" s="306"/>
      <c r="D79" s="206"/>
      <c r="E79" s="271"/>
      <c r="F79" s="206"/>
      <c r="G79" s="206"/>
    </row>
    <row r="80" spans="1:9" ht="16.5">
      <c r="B80" s="206" t="s">
        <v>2170</v>
      </c>
      <c r="C80" s="306"/>
      <c r="D80" s="206"/>
      <c r="E80" s="271"/>
      <c r="F80" s="206"/>
      <c r="G80" s="206"/>
      <c r="H80" s="206"/>
      <c r="I80" s="206"/>
    </row>
    <row r="81" spans="2:9" ht="16.5">
      <c r="B81" s="206" t="s">
        <v>2170</v>
      </c>
      <c r="C81" s="307"/>
      <c r="D81" s="206"/>
      <c r="E81" s="271"/>
      <c r="F81" s="206"/>
      <c r="G81" s="206"/>
      <c r="H81" s="206"/>
      <c r="I81" s="206"/>
    </row>
    <row r="82" spans="2:9" ht="16.5">
      <c r="B82" s="206" t="s">
        <v>2170</v>
      </c>
      <c r="C82" s="306"/>
      <c r="D82" s="206"/>
      <c r="E82" s="271"/>
      <c r="F82" s="206"/>
      <c r="G82" s="206"/>
    </row>
    <row r="83" spans="2:9" ht="16.5">
      <c r="B83" s="206" t="s">
        <v>2170</v>
      </c>
      <c r="C83" s="306"/>
      <c r="D83" s="206"/>
      <c r="E83" s="271"/>
      <c r="F83" s="206"/>
      <c r="G83" s="206"/>
    </row>
    <row r="84" spans="2:9" ht="16.5">
      <c r="B84" s="206" t="s">
        <v>2170</v>
      </c>
      <c r="C84" s="76"/>
      <c r="D84" s="206"/>
      <c r="E84" s="271"/>
      <c r="F84" s="206"/>
      <c r="G84" s="206"/>
    </row>
    <row r="85" spans="2:9" ht="16.5">
      <c r="B85" s="206" t="s">
        <v>2170</v>
      </c>
      <c r="C85" s="306"/>
      <c r="D85" s="206"/>
      <c r="E85" s="77"/>
      <c r="F85" s="206"/>
      <c r="G85" s="206"/>
    </row>
    <row r="86" spans="2:9" ht="16.5">
      <c r="B86" s="206" t="s">
        <v>2170</v>
      </c>
      <c r="C86" s="78"/>
      <c r="D86" s="206"/>
      <c r="E86" s="271"/>
      <c r="F86" s="206"/>
      <c r="G86" s="206"/>
    </row>
    <row r="87" spans="2:9" ht="16.5">
      <c r="B87" s="206" t="s">
        <v>2170</v>
      </c>
      <c r="C87" s="306"/>
      <c r="D87" s="206"/>
      <c r="E87" s="271"/>
      <c r="F87" s="206"/>
      <c r="G87" s="206"/>
    </row>
    <row r="88" spans="2:9" ht="16.5">
      <c r="B88" s="206"/>
      <c r="C88" s="306"/>
      <c r="D88" s="206"/>
      <c r="E88" s="271"/>
      <c r="F88" s="206"/>
      <c r="G88" s="206"/>
    </row>
    <row r="89" spans="2:9" ht="16.5">
      <c r="B89" s="206"/>
      <c r="C89" s="306"/>
      <c r="D89" s="206"/>
      <c r="E89" s="271"/>
      <c r="F89" s="206"/>
      <c r="G89" s="206"/>
    </row>
    <row r="90" spans="2:9" ht="16.5">
      <c r="B90" s="206"/>
      <c r="C90" s="306"/>
      <c r="D90" s="206"/>
      <c r="E90" s="271"/>
      <c r="F90" s="206"/>
      <c r="G90" s="206"/>
    </row>
    <row r="91" spans="2:9" ht="16.5">
      <c r="B91" s="206"/>
      <c r="C91" s="274"/>
      <c r="D91" s="308"/>
      <c r="E91" s="309"/>
      <c r="F91" s="308"/>
      <c r="G91" s="308"/>
    </row>
    <row r="92" spans="2:9" ht="16.5">
      <c r="B92" s="206"/>
      <c r="C92" s="310"/>
      <c r="D92" s="206"/>
      <c r="E92" s="311"/>
      <c r="F92" s="206"/>
      <c r="G92" s="206"/>
    </row>
    <row r="93" spans="2:9" s="206" customFormat="1" ht="16.5">
      <c r="B93" s="274"/>
      <c r="C93" s="310"/>
      <c r="E93" s="311"/>
      <c r="H93" s="205"/>
      <c r="I93" s="205"/>
    </row>
    <row r="94" spans="2:9" ht="16.5">
      <c r="B94" s="206" t="s">
        <v>2171</v>
      </c>
      <c r="C94" s="310"/>
      <c r="D94" s="206"/>
      <c r="E94" s="311"/>
      <c r="F94" s="206"/>
      <c r="G94" s="206"/>
    </row>
    <row r="95" spans="2:9" ht="16.5">
      <c r="B95" s="206" t="s">
        <v>2171</v>
      </c>
      <c r="C95" s="310"/>
      <c r="D95" s="206"/>
      <c r="E95" s="311"/>
      <c r="F95" s="206"/>
      <c r="G95" s="206"/>
    </row>
    <row r="96" spans="2:9" ht="16.5">
      <c r="B96" s="206" t="s">
        <v>2171</v>
      </c>
      <c r="C96" s="274"/>
      <c r="D96" s="308"/>
      <c r="E96" s="309"/>
      <c r="F96" s="308"/>
      <c r="G96" s="308"/>
      <c r="H96" s="206"/>
      <c r="I96" s="206"/>
    </row>
    <row r="97" spans="2:7" ht="16.5">
      <c r="B97" s="206" t="s">
        <v>2171</v>
      </c>
      <c r="C97" s="310"/>
      <c r="D97" s="206"/>
      <c r="E97" s="271"/>
      <c r="F97" s="206"/>
      <c r="G97" s="206"/>
    </row>
    <row r="98" spans="2:7" ht="16.5">
      <c r="C98" s="310"/>
      <c r="D98" s="206"/>
      <c r="E98" s="271"/>
      <c r="F98" s="206"/>
      <c r="G98" s="206"/>
    </row>
    <row r="99" spans="2:7" ht="16.5">
      <c r="C99" s="310"/>
      <c r="D99" s="206"/>
      <c r="E99" s="271"/>
      <c r="F99" s="206"/>
      <c r="G99" s="206"/>
    </row>
    <row r="100" spans="2:7" ht="16.5">
      <c r="C100" s="271"/>
      <c r="D100" s="206"/>
      <c r="E100" s="271"/>
      <c r="F100" s="206"/>
      <c r="G100" s="206"/>
    </row>
    <row r="101" spans="2:7" ht="15" customHeight="1">
      <c r="C101" s="302"/>
      <c r="D101" s="302"/>
      <c r="E101" s="302"/>
      <c r="F101" s="302"/>
    </row>
    <row r="102" spans="2:7" ht="15" customHeight="1"/>
    <row r="103" spans="2:7" ht="16.5">
      <c r="C103" s="390"/>
      <c r="D103" s="390"/>
      <c r="E103" s="390"/>
      <c r="F103" s="390"/>
      <c r="G103" s="390"/>
    </row>
    <row r="104" spans="2:7" ht="16.5">
      <c r="C104" s="390"/>
      <c r="D104" s="390"/>
      <c r="E104" s="390"/>
      <c r="F104" s="390"/>
      <c r="G104" s="390"/>
    </row>
    <row r="105" spans="2:7" ht="18.75" customHeight="1">
      <c r="C105" s="390"/>
      <c r="D105" s="390"/>
      <c r="E105" s="390"/>
      <c r="F105" s="390"/>
      <c r="G105" s="390"/>
    </row>
    <row r="106" spans="2:7" ht="16.5">
      <c r="C106" s="390"/>
      <c r="D106" s="390"/>
      <c r="E106" s="390"/>
      <c r="F106" s="390"/>
      <c r="G106" s="390"/>
    </row>
    <row r="107" spans="2:7" ht="16.5">
      <c r="C107" s="302"/>
      <c r="D107" s="302"/>
      <c r="E107" s="302"/>
      <c r="F107" s="302"/>
    </row>
    <row r="108" spans="2:7" ht="16.5">
      <c r="C108" s="379"/>
      <c r="D108" s="379"/>
      <c r="E108" s="379"/>
    </row>
    <row r="109" spans="2:7" ht="16.5">
      <c r="C109" s="379"/>
      <c r="D109" s="379"/>
      <c r="E109" s="379"/>
    </row>
    <row r="110" spans="2:7" ht="16.5"/>
    <row r="111" spans="2:7" ht="16.5"/>
    <row r="112" spans="2:7" ht="16.5"/>
    <row r="113" ht="16.5"/>
    <row r="114" ht="16.5"/>
    <row r="115" ht="16.5"/>
    <row r="116" ht="16.5"/>
    <row r="117" ht="16.5"/>
    <row r="118" ht="16.5"/>
    <row r="119" ht="16.5"/>
    <row r="120" ht="16.5"/>
    <row r="121" ht="16.5"/>
    <row r="122" ht="16.5"/>
    <row r="123" ht="16.5"/>
    <row r="124" ht="16.5"/>
    <row r="125" ht="16.5"/>
    <row r="126" ht="16.5"/>
  </sheetData>
  <sheetProtection selectLockedCells="1"/>
  <dataConsolidate/>
  <mergeCells count="19">
    <mergeCell ref="C74:E74"/>
    <mergeCell ref="C10:E10"/>
    <mergeCell ref="G10:G13"/>
    <mergeCell ref="C11:E11"/>
    <mergeCell ref="C12:F12"/>
    <mergeCell ref="G25:G26"/>
    <mergeCell ref="G39:G40"/>
    <mergeCell ref="G50:G52"/>
    <mergeCell ref="C69:G69"/>
    <mergeCell ref="C70:G70"/>
    <mergeCell ref="C71:G71"/>
    <mergeCell ref="C72:G72"/>
    <mergeCell ref="C109:E109"/>
    <mergeCell ref="C75:E75"/>
    <mergeCell ref="C103:G103"/>
    <mergeCell ref="C104:G104"/>
    <mergeCell ref="C105:G105"/>
    <mergeCell ref="C106:G106"/>
    <mergeCell ref="C108:E108"/>
  </mergeCells>
  <dataValidations count="22">
    <dataValidation allowBlank="1" showInputMessage="1" showErrorMessage="1" promptTitle="Autre secteur" prompt="Veuillez indiquer le nom du secteur supplémentaire." sqref="E47"/>
    <dataValidation type="whole" allowBlank="1" showInputMessage="1" showErrorMessage="1" errorTitle="Veuillez ne pas modifier" error="Veuillez ne pas modifier ces cellules" sqref="C46">
      <formula1>4</formula1>
      <formula2>5</formula2>
    </dataValidation>
    <dataValidation allowBlank="1" showInputMessage="1" showErrorMessage="1" errorTitle="Veuillez ne pas modifier" error="Veuillez ne pas modifier ces cellules" sqref="C52 C48:C49 C75:E75"/>
    <dataValidation type="whole" allowBlank="1" showInputMessage="1" showErrorMessage="1" errorTitle="Veuillez ne pas modifier" error="Veuillez ne pas modifier ces cellules" sqref="C69:G72">
      <formula1>444</formula1>
      <formula2>445</formula2>
    </dataValidation>
    <dataValidation allowBlank="1" showInputMessage="1" showErrorMessage="1" promptTitle="URL du rapport ITIE" prompt="Veuillez insérer l'URL directe vers le Rapport ITIE (ou le dossier de rapport) sur le site Internet national de l'ITIE." sqref="E31"/>
    <dataValidation allowBlank="1" showInputMessage="1" showErrorMessage="1" promptTitle="Nom de l'entité" prompt="Veuillez insérer le nom de l'organisation, compagnie, ou agence gouvernementale" sqref="E29"/>
    <dataValidation allowBlank="1" showInputMessage="1" showErrorMessage="1" promptTitle="Fichiers de données (CSV, Excel…" prompt="Veuillez insérer l'URL directe dans les fichiers de données accompagnant le rapport sur le site Internet national de l'ITIE. Les fichiers de données f" sqref="E34"/>
    <dataValidation type="date" allowBlank="1" showInputMessage="1" showErrorMessage="1" errorTitle="Incorrect format" error="Please revise information according to specified format" promptTitle="EITI Report URL" prompt="Please insert direct URL to EITI Report (or report folder) on National EITI website." sqref="E31">
      <formula1>36161</formula1>
      <formula2>47848</formula2>
    </dataValidation>
    <dataValidation allowBlank="1" showInputMessage="1" showErrorMessage="1" promptTitle="Additional relevant files" prompt="If several files relevant to the report exist, please indicate as such here. If several, please copy this into several rows." sqref="E38"/>
    <dataValidation type="list" allowBlank="1" showInputMessage="1" showErrorMessage="1" promptTitle="Type de déclaration" prompt="Veuillez indiquer le type de déclaration, parmi:_x000a__x000a_Divulgation systématique_x000a_Déclaration ITIE_x000a_Non disponible_x000a_Sans objet" sqref="E39">
      <formula1>Reporting_options_list</formula1>
    </dataValidation>
    <dataValidation type="list" allowBlank="1" showInputMessage="1" showErrorMessage="1" errorTitle="Invalid entry" error="_x000a_Please choose among the following:_x000a__x000a_Yes_x000a_No_x000a_Partially_x000a_Not applicable" promptTitle="URL" prompt="Veuillez insérer l'URL directe vers le document de référence" sqref="E31">
      <formula1>$M$3:$M$50</formula1>
    </dataValidation>
    <dataValidation type="date" allowBlank="1" showInputMessage="1" showErrorMessage="1" errorTitle="Format incorrect" error="Veuillez révisez les informations selon le format spécifié: AAAA-MM-JJ" promptTitle="Saisissez la date" prompt="Saisissez la date sous un format spécifique: AAAA-MM-JJ" sqref="E25:E26">
      <formula1>36161</formula1>
      <formula2>47848</formula2>
    </dataValidation>
    <dataValidation type="whole" allowBlank="1" showInputMessage="1" showErrorMessage="1" errorTitle="Veuillez ne pas modifier" error="Veuillez ne pas modifier ces cellules" sqref="G27 G15 E15 C53:C65 C50:C51 G59:G62 C47 C15 C17:C37 C39:C45">
      <formula1>10000</formula1>
      <formula2>50000</formula2>
    </dataValidation>
    <dataValidation type="textLength" allowBlank="1" showInputMessage="1" showErrorMessage="1" errorTitle="Veuillez ne pas modifier" error="Veuillez ne pas modifier ces cellules" sqref="C66:C67 F15 D18:G19 D15">
      <formula1>10000</formula1>
      <formula2>50000</formula2>
    </dataValidation>
    <dataValidation allowBlank="1" showInputMessage="1" showErrorMessage="1" promptTitle="Saisissez la date" prompt="Saisissez la date sous un format spécifique: AAAA-MM-JJ" sqref="E30 E33 E36"/>
    <dataValidation type="decimal" allowBlank="1" showInputMessage="1" showErrorMessage="1" errorTitle="Veuillez ne pas modifier" error="Veuillez ne pas modifier ces cellules" sqref="C8:D8 C73:E74 F73:G75">
      <formula1>10000</formula1>
      <formula2>50000</formula2>
    </dataValidation>
    <dataValidation type="decimal" allowBlank="1" showInputMessage="1" showErrorMessage="1" errorTitle="Veuillez ne pas modifier" sqref="E8:G8">
      <formula1>10000</formula1>
      <formula2>50000</formula2>
    </dataValidation>
    <dataValidation type="whole" allowBlank="1" showInputMessage="1" showErrorMessage="1" errorTitle="Veuillez ne pas remplir" error="Veuillez ne pas remplir manuellement ces celulles" sqref="E59:E62">
      <formula1>10000</formula1>
      <formula2>50000</formula2>
    </dataValidation>
    <dataValidation type="decimal" errorStyle="warning" allowBlank="1" showInputMessage="1" showErrorMessage="1" errorTitle="Valeur non-numérique détectée" error="Veuillez saisir uniquement des chiffres dans cette cellule. _x000a__x000a_Si des informations supplémentaires sont appropriées, veuillez les inclure dans les colonnes appropriées à droite." promptTitle="Taux de change/conversion" prompt="Saisir ici le taux de change  d’1 USD dans la devise indiquée ci-dessus._x000a__x000a_Si des informations supplémentaires sont pertinentes, veuillez les noter dans la section commentaires" sqref="E51">
      <formula1>0</formula1>
      <formula2>9999999999999990000</formula2>
    </dataValidation>
    <dataValidation type="list" allowBlank="1" showInputMessage="1" showErrorMessage="1" errorTitle="Saisie erronée" error="Veuillez choisir parmi les suivants:_x000a_Oui_x000a_Non_x000a_En Partie_x000a_Sans objet_x000a_" promptTitle="Choisissez parmi les suivants" prompt="Oui_x000a_Non_x000a_En Partie_x000a_Sans objet" sqref="E54:E57 E43:E46 E32 E28 E35">
      <formula1>Simple_options_list</formula1>
    </dataValidation>
    <dataValidation type="whole" operator="greaterThanOrEqual" allowBlank="1" showInputMessage="1" showErrorMessage="1" errorTitle="Nombre" error="Veuillez saisir uniquement des chiffres dans cette cellule. _x000a__x000a_Si des informations supplémentaires sont appropriées, veuillez les inclure dans les colonnes appropriées à droite." sqref="E48:E49">
      <formula1>1</formula1>
    </dataValidation>
    <dataValidation allowBlank="1" showInputMessage="1" showErrorMessage="1" promptTitle="URL" prompt="Veuillez insérer l'URL directe vers le document de référence" sqref="E37 E40 G37:G39"/>
  </dataValidations>
  <hyperlinks>
    <hyperlink ref="C13" r:id="rId1" display="Si vous avez des questions, veuillez contacter  data@eiti.org"/>
    <hyperlink ref="C72:G72" r:id="rId2" display="Give us your feedback or report a conflict in the data! Write to us at  data@eiti.org"/>
    <hyperlink ref="G72" r:id="rId3" display="Give us your feedback or report a conflict in the data! Write to us at  data@eiti.org"/>
    <hyperlink ref="E72:F72" r:id="rId4" display="Give us your feedback or report a conflict in the data! Write to us at  data@eiti.org"/>
    <hyperlink ref="F72" r:id="rId5" display="Give us your feedback or report a conflict in the data! Write to us at  data@eiti.org"/>
    <hyperlink ref="C69:G69" r:id="rId6" display="Pour plus d’information sur l’ITIE, visitez notre site Internet  https://eiti.org"/>
    <hyperlink ref="C70:G70" r:id="rId7" display="Vous voulez en savoir plus sur votre pays ? Vérifiez si votre pays met en œuvre la Norme ITIE en visitant https://eiti.org/countries"/>
    <hyperlink ref="C71:G71" r:id="rId8" display="Pour la version la plus récente des modèles de données résumées, consultez https://eiti.org/fr/document/modele-donnees-resumees-itie"/>
    <hyperlink ref="C50" r:id="rId9"/>
    <hyperlink ref="C53" r:id="rId10" location="r4-7"/>
    <hyperlink ref="C38" r:id="rId11" location="r7-2"/>
    <hyperlink ref="E40" r:id="rId12"/>
    <hyperlink ref="E52" r:id="rId13"/>
    <hyperlink ref="E66" r:id="rId14"/>
  </hyperlinks>
  <pageMargins left="0.25" right="0.25" top="0.75" bottom="0.75" header="0.3" footer="0.3"/>
  <pageSetup paperSize="8" fitToHeight="0" orientation="landscape" horizontalDpi="2400" verticalDpi="2400" r:id="rId15"/>
  <drawing r:id="rId16"/>
</worksheet>
</file>

<file path=xl/worksheets/sheet3.xml><?xml version="1.0" encoding="utf-8"?>
<worksheet xmlns="http://schemas.openxmlformats.org/spreadsheetml/2006/main" xmlns:r="http://schemas.openxmlformats.org/officeDocument/2006/relationships">
  <dimension ref="A1:H199"/>
  <sheetViews>
    <sheetView showGridLines="0" topLeftCell="E7" zoomScale="80" zoomScaleNormal="80" workbookViewId="0">
      <selection activeCell="N19" sqref="N19"/>
    </sheetView>
  </sheetViews>
  <sheetFormatPr baseColWidth="10" defaultColWidth="4" defaultRowHeight="24" customHeight="1"/>
  <cols>
    <col min="1" max="1" width="4" style="205"/>
    <col min="2" max="2" width="56.5703125" style="205" customWidth="1"/>
    <col min="3" max="3" width="4" style="205"/>
    <col min="4" max="4" width="57.42578125" style="205" customWidth="1"/>
    <col min="5" max="5" width="4" style="205"/>
    <col min="6" max="6" width="73.140625" style="205" bestFit="1" customWidth="1"/>
    <col min="7" max="7" width="4" style="205"/>
    <col min="8" max="8" width="66.28515625" style="205" bestFit="1" customWidth="1"/>
    <col min="9" max="13" width="4" style="205"/>
    <col min="14" max="14" width="42" style="205" bestFit="1" customWidth="1"/>
    <col min="15" max="16384" width="4" style="205"/>
  </cols>
  <sheetData>
    <row r="1" spans="2:8" ht="15.75" hidden="1" customHeight="1"/>
    <row r="2" spans="2:8" ht="16.5" hidden="1"/>
    <row r="3" spans="2:8" ht="16.5" hidden="1">
      <c r="H3" s="238" t="s">
        <v>2172</v>
      </c>
    </row>
    <row r="4" spans="2:8" ht="16.5" hidden="1">
      <c r="H4" s="238" t="str">
        <f>[2]Introduction!G4</f>
        <v>AAAA-MM-JJ</v>
      </c>
    </row>
    <row r="5" spans="2:8" ht="16.5" hidden="1"/>
    <row r="6" spans="2:8" ht="16.5" hidden="1"/>
    <row r="7" spans="2:8" ht="16.5"/>
    <row r="8" spans="2:8" ht="16.5">
      <c r="B8" s="312" t="s">
        <v>2219</v>
      </c>
      <c r="C8" s="83"/>
      <c r="D8" s="83"/>
      <c r="E8" s="83"/>
      <c r="F8" s="83"/>
      <c r="G8" s="83"/>
      <c r="H8" s="83"/>
    </row>
    <row r="9" spans="2:8" ht="21">
      <c r="B9" s="82" t="s">
        <v>2173</v>
      </c>
      <c r="C9" s="83"/>
      <c r="D9" s="83"/>
      <c r="E9" s="83"/>
      <c r="F9" s="82"/>
      <c r="G9" s="83"/>
      <c r="H9" s="83"/>
    </row>
    <row r="10" spans="2:8" ht="17.100000000000001" customHeight="1">
      <c r="B10" s="395" t="s">
        <v>2066</v>
      </c>
      <c r="C10" s="395"/>
      <c r="D10" s="395"/>
      <c r="E10" s="395"/>
      <c r="F10" s="395"/>
      <c r="G10" s="395"/>
      <c r="H10" s="395"/>
    </row>
    <row r="11" spans="2:8" ht="51.95" customHeight="1">
      <c r="B11" s="396" t="s">
        <v>2220</v>
      </c>
      <c r="C11" s="396"/>
      <c r="D11" s="396"/>
      <c r="E11" s="396"/>
      <c r="F11" s="395"/>
      <c r="G11" s="395"/>
      <c r="H11" s="395"/>
    </row>
    <row r="12" spans="2:8" ht="36.6" customHeight="1">
      <c r="B12" s="396" t="s">
        <v>2221</v>
      </c>
      <c r="C12" s="396"/>
      <c r="D12" s="396"/>
      <c r="E12" s="396"/>
      <c r="F12" s="395"/>
      <c r="G12" s="395"/>
      <c r="H12" s="395"/>
    </row>
    <row r="13" spans="2:8" ht="39" customHeight="1">
      <c r="B13" s="396" t="s">
        <v>2222</v>
      </c>
      <c r="C13" s="396"/>
      <c r="D13" s="396"/>
      <c r="E13" s="396"/>
      <c r="F13" s="395"/>
      <c r="G13" s="395"/>
      <c r="H13" s="395"/>
    </row>
    <row r="14" spans="2:8" ht="17.100000000000001" customHeight="1">
      <c r="B14" s="396" t="s">
        <v>2223</v>
      </c>
      <c r="C14" s="396"/>
      <c r="D14" s="396"/>
      <c r="E14" s="396"/>
      <c r="F14" s="395"/>
      <c r="G14" s="395"/>
      <c r="H14" s="395"/>
    </row>
    <row r="15" spans="2:8" ht="15" customHeight="1">
      <c r="B15" s="401" t="s">
        <v>2224</v>
      </c>
      <c r="C15" s="402"/>
      <c r="D15" s="402"/>
      <c r="E15" s="402"/>
      <c r="F15" s="402"/>
      <c r="G15" s="402"/>
      <c r="H15" s="402"/>
    </row>
    <row r="16" spans="2:8" ht="15" customHeight="1">
      <c r="E16" s="86"/>
      <c r="F16" s="86"/>
      <c r="G16" s="86"/>
      <c r="H16" s="86"/>
    </row>
    <row r="17" spans="2:8" ht="39" customHeight="1">
      <c r="B17" s="175" t="s">
        <v>2362</v>
      </c>
      <c r="D17" s="99" t="s">
        <v>2067</v>
      </c>
      <c r="F17" s="313" t="s">
        <v>2225</v>
      </c>
      <c r="G17" s="206"/>
      <c r="H17" s="206"/>
    </row>
    <row r="18" spans="2:8" ht="16.5"/>
    <row r="19" spans="2:8">
      <c r="B19" s="314" t="s">
        <v>2226</v>
      </c>
      <c r="D19" s="315"/>
      <c r="F19" s="315"/>
    </row>
    <row r="20" spans="2:8" ht="16.5">
      <c r="B20" s="271" t="s">
        <v>2227</v>
      </c>
      <c r="D20" s="271"/>
      <c r="F20" s="271"/>
    </row>
    <row r="21" spans="2:8" ht="16.5">
      <c r="B21" s="316"/>
      <c r="D21" s="317"/>
      <c r="F21" s="317"/>
    </row>
    <row r="22" spans="2:8" ht="18.95" customHeight="1">
      <c r="B22" s="318" t="s">
        <v>2228</v>
      </c>
      <c r="C22" s="319"/>
      <c r="D22" s="318" t="s">
        <v>2229</v>
      </c>
      <c r="E22" s="319"/>
      <c r="F22" s="318" t="s">
        <v>2230</v>
      </c>
      <c r="G22" s="319"/>
      <c r="H22" s="320" t="s">
        <v>2231</v>
      </c>
    </row>
    <row r="23" spans="2:8" ht="18.95" customHeight="1">
      <c r="B23" s="102" t="s">
        <v>2232</v>
      </c>
      <c r="C23" s="212"/>
      <c r="D23" s="321"/>
      <c r="E23" s="212"/>
      <c r="F23" s="321"/>
      <c r="G23" s="212"/>
      <c r="H23" s="103"/>
    </row>
    <row r="24" spans="2:8" ht="16.5">
      <c r="B24" s="322" t="s">
        <v>2233</v>
      </c>
      <c r="C24" s="212"/>
      <c r="D24" s="323"/>
      <c r="E24" s="212"/>
      <c r="F24" s="323"/>
      <c r="G24" s="212"/>
      <c r="H24" s="104"/>
    </row>
    <row r="25" spans="2:8" ht="199.5">
      <c r="B25" s="324" t="s">
        <v>2234</v>
      </c>
      <c r="C25" s="212"/>
      <c r="D25" s="182" t="s">
        <v>2665</v>
      </c>
      <c r="E25" s="212"/>
      <c r="F25" s="182" t="s">
        <v>2674</v>
      </c>
      <c r="G25" s="212"/>
      <c r="H25" s="325" t="s">
        <v>2675</v>
      </c>
    </row>
    <row r="26" spans="2:8" ht="42.75">
      <c r="B26" s="324" t="s">
        <v>2235</v>
      </c>
      <c r="C26" s="212"/>
      <c r="D26" s="182" t="s">
        <v>1490</v>
      </c>
      <c r="E26" s="212"/>
      <c r="F26" s="182" t="s">
        <v>2676</v>
      </c>
      <c r="G26" s="212"/>
      <c r="H26" s="104"/>
    </row>
    <row r="27" spans="2:8" ht="42.75">
      <c r="B27" s="324" t="s">
        <v>2514</v>
      </c>
      <c r="C27" s="212"/>
      <c r="D27" s="182" t="s">
        <v>1490</v>
      </c>
      <c r="E27" s="212"/>
      <c r="F27" s="182" t="s">
        <v>2677</v>
      </c>
      <c r="G27" s="212"/>
      <c r="H27" s="104"/>
    </row>
    <row r="28" spans="2:8" ht="42.75">
      <c r="B28" s="326" t="s">
        <v>2236</v>
      </c>
      <c r="C28" s="212"/>
      <c r="D28" s="182" t="s">
        <v>1490</v>
      </c>
      <c r="E28" s="212"/>
      <c r="F28" s="182" t="s">
        <v>2678</v>
      </c>
      <c r="G28" s="212"/>
      <c r="H28" s="105"/>
    </row>
    <row r="29" spans="2:8" ht="15" customHeight="1">
      <c r="B29" s="327"/>
      <c r="C29" s="212"/>
      <c r="D29" s="328"/>
      <c r="E29" s="212"/>
      <c r="F29" s="328"/>
      <c r="G29" s="212"/>
      <c r="H29" s="212"/>
    </row>
    <row r="30" spans="2:8" ht="16.5">
      <c r="B30" s="102" t="s">
        <v>2237</v>
      </c>
      <c r="C30" s="212"/>
      <c r="D30" s="321"/>
      <c r="E30" s="212"/>
      <c r="F30" s="321"/>
      <c r="G30" s="212"/>
      <c r="H30" s="103"/>
    </row>
    <row r="31" spans="2:8" ht="16.5">
      <c r="B31" s="322" t="s">
        <v>2233</v>
      </c>
      <c r="C31" s="212"/>
      <c r="D31" s="323"/>
      <c r="E31" s="212"/>
      <c r="F31" s="323"/>
      <c r="G31" s="212"/>
      <c r="H31" s="104"/>
    </row>
    <row r="32" spans="2:8" ht="185.25">
      <c r="B32" s="324" t="s">
        <v>2238</v>
      </c>
      <c r="C32" s="212"/>
      <c r="D32" s="182" t="s">
        <v>2665</v>
      </c>
      <c r="E32" s="212"/>
      <c r="F32" s="182" t="s">
        <v>2679</v>
      </c>
      <c r="G32" s="212"/>
      <c r="H32" s="329" t="s">
        <v>2680</v>
      </c>
    </row>
    <row r="33" spans="1:8" ht="71.25">
      <c r="A33" s="330"/>
      <c r="B33" s="331" t="s">
        <v>2239</v>
      </c>
      <c r="C33" s="332"/>
      <c r="D33" s="182" t="s">
        <v>1490</v>
      </c>
      <c r="E33" s="212"/>
      <c r="F33" s="182" t="s">
        <v>2681</v>
      </c>
      <c r="G33" s="212"/>
      <c r="H33" s="333" t="s">
        <v>2682</v>
      </c>
    </row>
    <row r="34" spans="1:8" ht="57">
      <c r="B34" s="324" t="s">
        <v>2240</v>
      </c>
      <c r="C34" s="212"/>
      <c r="D34" s="182" t="s">
        <v>1490</v>
      </c>
      <c r="E34" s="212"/>
      <c r="F34" s="182" t="s">
        <v>2681</v>
      </c>
      <c r="G34" s="212"/>
      <c r="H34" s="104"/>
    </row>
    <row r="35" spans="1:8" ht="57">
      <c r="B35" s="334" t="s">
        <v>2239</v>
      </c>
      <c r="C35" s="332"/>
      <c r="D35" s="182" t="s">
        <v>1490</v>
      </c>
      <c r="E35" s="212"/>
      <c r="F35" s="182" t="s">
        <v>2681</v>
      </c>
      <c r="G35" s="212"/>
      <c r="H35" s="104"/>
    </row>
    <row r="36" spans="1:8" ht="57">
      <c r="B36" s="324" t="s">
        <v>2241</v>
      </c>
      <c r="C36" s="212"/>
      <c r="D36" s="182" t="s">
        <v>1490</v>
      </c>
      <c r="E36" s="212"/>
      <c r="F36" s="182" t="s">
        <v>2681</v>
      </c>
      <c r="G36" s="212"/>
      <c r="H36" s="104"/>
    </row>
    <row r="37" spans="1:8" ht="57">
      <c r="B37" s="335" t="s">
        <v>2242</v>
      </c>
      <c r="C37" s="332"/>
      <c r="D37" s="182" t="s">
        <v>2683</v>
      </c>
      <c r="E37" s="212"/>
      <c r="F37" s="182" t="s">
        <v>2684</v>
      </c>
      <c r="G37" s="212"/>
      <c r="H37" s="104"/>
    </row>
    <row r="38" spans="1:8" ht="16.5">
      <c r="B38" s="336"/>
      <c r="C38" s="212"/>
      <c r="D38" s="328"/>
      <c r="E38" s="212"/>
      <c r="F38" s="328"/>
      <c r="G38" s="212"/>
      <c r="H38" s="337"/>
    </row>
    <row r="39" spans="1:8" ht="16.5">
      <c r="B39" s="102" t="s">
        <v>2243</v>
      </c>
      <c r="C39" s="212"/>
      <c r="D39" s="338"/>
      <c r="E39" s="212"/>
      <c r="F39" s="338"/>
      <c r="G39" s="212"/>
      <c r="H39" s="103"/>
    </row>
    <row r="40" spans="1:8" ht="99.75">
      <c r="B40" s="322" t="s">
        <v>2244</v>
      </c>
      <c r="C40" s="212"/>
      <c r="D40" s="182" t="s">
        <v>1490</v>
      </c>
      <c r="E40" s="212"/>
      <c r="F40" s="182" t="s">
        <v>2685</v>
      </c>
      <c r="G40" s="212"/>
      <c r="H40" s="333" t="s">
        <v>2686</v>
      </c>
    </row>
    <row r="41" spans="1:8" ht="85.5">
      <c r="B41" s="322" t="s">
        <v>2245</v>
      </c>
      <c r="C41" s="212"/>
      <c r="D41" s="182" t="s">
        <v>2665</v>
      </c>
      <c r="E41" s="212"/>
      <c r="F41" s="182" t="s">
        <v>2687</v>
      </c>
      <c r="G41" s="212"/>
      <c r="H41" s="333" t="s">
        <v>2688</v>
      </c>
    </row>
    <row r="42" spans="1:8" ht="28.5">
      <c r="B42" s="339" t="s">
        <v>2246</v>
      </c>
      <c r="C42" s="212"/>
      <c r="D42" s="182" t="s">
        <v>1497</v>
      </c>
      <c r="E42" s="212"/>
      <c r="F42" s="182" t="s">
        <v>431</v>
      </c>
      <c r="G42" s="212"/>
      <c r="H42" s="105"/>
    </row>
    <row r="43" spans="1:8" ht="16.5">
      <c r="B43" s="327"/>
      <c r="C43" s="212"/>
      <c r="D43" s="328"/>
      <c r="E43" s="212"/>
      <c r="F43" s="328"/>
      <c r="G43" s="212"/>
      <c r="H43" s="212"/>
    </row>
    <row r="44" spans="1:8" ht="16.5">
      <c r="B44" s="102" t="s">
        <v>2247</v>
      </c>
      <c r="C44" s="212"/>
      <c r="D44" s="338"/>
      <c r="E44" s="212"/>
      <c r="F44" s="338"/>
      <c r="G44" s="212"/>
      <c r="H44" s="103"/>
    </row>
    <row r="45" spans="1:8" ht="57">
      <c r="B45" s="322" t="s">
        <v>2248</v>
      </c>
      <c r="C45" s="212"/>
      <c r="D45" s="182" t="s">
        <v>1490</v>
      </c>
      <c r="E45" s="212"/>
      <c r="F45" s="182" t="s">
        <v>2689</v>
      </c>
      <c r="G45" s="212"/>
      <c r="H45" s="104"/>
    </row>
    <row r="46" spans="1:8" ht="85.5">
      <c r="B46" s="324" t="s">
        <v>2249</v>
      </c>
      <c r="C46" s="212"/>
      <c r="D46" s="182" t="s">
        <v>2665</v>
      </c>
      <c r="E46" s="212"/>
      <c r="F46" s="340" t="s">
        <v>2690</v>
      </c>
      <c r="G46" s="212"/>
      <c r="H46" s="333" t="s">
        <v>2691</v>
      </c>
    </row>
    <row r="47" spans="1:8" ht="114">
      <c r="B47" s="322" t="s">
        <v>2250</v>
      </c>
      <c r="C47" s="212"/>
      <c r="D47" s="182" t="s">
        <v>1490</v>
      </c>
      <c r="E47" s="212"/>
      <c r="F47" s="182" t="s">
        <v>2685</v>
      </c>
      <c r="G47" s="212"/>
      <c r="H47" s="333" t="s">
        <v>2692</v>
      </c>
    </row>
    <row r="48" spans="1:8" ht="85.5">
      <c r="B48" s="322" t="s">
        <v>2251</v>
      </c>
      <c r="C48" s="212"/>
      <c r="D48" s="182" t="s">
        <v>2665</v>
      </c>
      <c r="E48" s="212"/>
      <c r="F48" s="182" t="s">
        <v>2693</v>
      </c>
      <c r="G48" s="212"/>
      <c r="H48" s="333" t="s">
        <v>2688</v>
      </c>
    </row>
    <row r="49" spans="2:8" ht="28.5">
      <c r="B49" s="339" t="s">
        <v>2252</v>
      </c>
      <c r="C49" s="212"/>
      <c r="D49" s="182" t="s">
        <v>1497</v>
      </c>
      <c r="E49" s="212"/>
      <c r="F49" s="182" t="s">
        <v>431</v>
      </c>
      <c r="G49" s="212"/>
      <c r="H49" s="105"/>
    </row>
    <row r="50" spans="2:8" ht="16.5">
      <c r="B50" s="327"/>
      <c r="C50" s="212"/>
      <c r="D50" s="328"/>
      <c r="E50" s="212"/>
      <c r="F50" s="328"/>
      <c r="G50" s="212"/>
      <c r="H50" s="212"/>
    </row>
    <row r="51" spans="2:8" ht="16.5">
      <c r="B51" s="102" t="s">
        <v>2253</v>
      </c>
      <c r="C51" s="212"/>
      <c r="D51" s="341"/>
      <c r="E51" s="212"/>
      <c r="F51" s="341"/>
      <c r="G51" s="212"/>
      <c r="H51" s="103"/>
    </row>
    <row r="52" spans="2:8" ht="42.75">
      <c r="B52" s="322" t="s">
        <v>2254</v>
      </c>
      <c r="C52" s="212"/>
      <c r="D52" s="182" t="s">
        <v>1490</v>
      </c>
      <c r="E52" s="212"/>
      <c r="F52" s="182" t="s">
        <v>2694</v>
      </c>
      <c r="G52" s="212"/>
      <c r="H52" s="104"/>
    </row>
    <row r="53" spans="2:8" ht="42.75">
      <c r="B53" s="324" t="s">
        <v>2255</v>
      </c>
      <c r="C53" s="212"/>
      <c r="D53" s="182" t="s">
        <v>1490</v>
      </c>
      <c r="E53" s="212"/>
      <c r="F53" s="182" t="s">
        <v>2695</v>
      </c>
      <c r="G53" s="212"/>
      <c r="H53" s="104"/>
    </row>
    <row r="54" spans="2:8" ht="42.75">
      <c r="B54" s="342" t="s">
        <v>2256</v>
      </c>
      <c r="C54" s="212"/>
      <c r="D54" s="182" t="s">
        <v>1497</v>
      </c>
      <c r="E54" s="212"/>
      <c r="F54" s="183" t="s">
        <v>431</v>
      </c>
      <c r="G54" s="212"/>
      <c r="H54" s="343" t="s">
        <v>2696</v>
      </c>
    </row>
    <row r="55" spans="2:8" ht="16.5">
      <c r="B55" s="327"/>
      <c r="C55" s="212"/>
      <c r="D55" s="328"/>
      <c r="E55" s="212"/>
      <c r="F55" s="328"/>
      <c r="G55" s="212"/>
      <c r="H55" s="212"/>
    </row>
    <row r="56" spans="2:8" ht="16.5">
      <c r="B56" s="102" t="s">
        <v>2257</v>
      </c>
      <c r="C56" s="212"/>
      <c r="D56" s="341"/>
      <c r="E56" s="212"/>
      <c r="F56" s="341"/>
      <c r="G56" s="212"/>
      <c r="H56" s="103"/>
    </row>
    <row r="57" spans="2:8" ht="71.25">
      <c r="B57" s="344" t="s">
        <v>2258</v>
      </c>
      <c r="C57" s="212"/>
      <c r="D57" s="182" t="s">
        <v>1490</v>
      </c>
      <c r="E57" s="212"/>
      <c r="F57" s="182" t="s">
        <v>2697</v>
      </c>
      <c r="G57" s="212"/>
      <c r="H57" s="104"/>
    </row>
    <row r="58" spans="2:8" ht="71.25">
      <c r="B58" s="345" t="s">
        <v>2127</v>
      </c>
      <c r="C58" s="212"/>
      <c r="D58" s="182" t="s">
        <v>2665</v>
      </c>
      <c r="E58" s="212"/>
      <c r="F58" s="346" t="s">
        <v>2542</v>
      </c>
      <c r="G58" s="212"/>
      <c r="H58" s="333" t="s">
        <v>2698</v>
      </c>
    </row>
    <row r="59" spans="2:8" ht="28.5">
      <c r="B59" s="347" t="s">
        <v>2126</v>
      </c>
      <c r="C59" s="212"/>
      <c r="D59" s="183" t="s">
        <v>2665</v>
      </c>
      <c r="E59" s="212"/>
      <c r="F59" s="348" t="s">
        <v>2543</v>
      </c>
      <c r="G59" s="212"/>
      <c r="H59" s="343" t="s">
        <v>2699</v>
      </c>
    </row>
    <row r="60" spans="2:8" ht="16.5">
      <c r="B60" s="327"/>
      <c r="C60" s="212"/>
      <c r="D60" s="328"/>
      <c r="E60" s="212"/>
      <c r="F60" s="328"/>
      <c r="G60" s="212"/>
      <c r="H60" s="212"/>
    </row>
    <row r="61" spans="2:8" ht="16.5">
      <c r="B61" s="102" t="s">
        <v>2259</v>
      </c>
      <c r="C61" s="212"/>
      <c r="D61" s="341"/>
      <c r="E61" s="212"/>
      <c r="F61" s="341"/>
      <c r="G61" s="212"/>
      <c r="H61" s="103"/>
    </row>
    <row r="62" spans="2:8" ht="28.5">
      <c r="B62" s="339" t="s">
        <v>2092</v>
      </c>
      <c r="C62" s="212"/>
      <c r="D62" s="182" t="s">
        <v>1490</v>
      </c>
      <c r="E62" s="212"/>
      <c r="F62" s="349" t="s">
        <v>2700</v>
      </c>
      <c r="G62" s="212"/>
      <c r="H62" s="105"/>
    </row>
    <row r="63" spans="2:8" ht="16.5">
      <c r="B63" s="327"/>
      <c r="C63" s="212"/>
      <c r="D63" s="328"/>
      <c r="E63" s="212"/>
      <c r="F63" s="328"/>
      <c r="G63" s="212"/>
      <c r="H63" s="212"/>
    </row>
    <row r="64" spans="2:8" ht="16.5">
      <c r="B64" s="102" t="s">
        <v>2260</v>
      </c>
      <c r="C64" s="212"/>
      <c r="D64" s="341"/>
      <c r="E64" s="212"/>
      <c r="F64" s="341"/>
      <c r="G64" s="212"/>
      <c r="H64" s="103"/>
    </row>
    <row r="65" spans="2:8" ht="16.5">
      <c r="B65" s="199" t="s">
        <v>2517</v>
      </c>
      <c r="C65" s="212"/>
      <c r="D65" s="350"/>
      <c r="E65" s="212"/>
      <c r="F65" s="350"/>
      <c r="G65" s="212"/>
      <c r="H65" s="104"/>
    </row>
    <row r="66" spans="2:8" ht="57">
      <c r="B66" s="344" t="s">
        <v>2261</v>
      </c>
      <c r="C66" s="212"/>
      <c r="D66" s="182" t="s">
        <v>1490</v>
      </c>
      <c r="E66" s="212"/>
      <c r="F66" s="351" t="s">
        <v>2701</v>
      </c>
      <c r="G66" s="212"/>
      <c r="H66" s="333" t="s">
        <v>2702</v>
      </c>
    </row>
    <row r="67" spans="2:8" ht="16.5">
      <c r="B67" s="344" t="s">
        <v>2262</v>
      </c>
      <c r="C67" s="212"/>
      <c r="D67" s="182" t="s">
        <v>1490</v>
      </c>
      <c r="E67" s="212"/>
      <c r="F67" s="182" t="s">
        <v>2703</v>
      </c>
      <c r="G67" s="212"/>
      <c r="H67" s="104"/>
    </row>
    <row r="68" spans="2:8" ht="16.5">
      <c r="B68" s="198" t="s">
        <v>2475</v>
      </c>
      <c r="C68" s="212"/>
      <c r="D68" s="352">
        <v>41327319</v>
      </c>
      <c r="E68" s="212"/>
      <c r="F68" s="182" t="s">
        <v>2704</v>
      </c>
      <c r="G68" s="212"/>
      <c r="H68" s="104"/>
    </row>
    <row r="69" spans="2:8" ht="42.75">
      <c r="B69" s="347" t="str">
        <f>LEFT(B68,SEARCH(",",B68))&amp;" valeur"</f>
        <v>Pétrole brut (2709), valeur</v>
      </c>
      <c r="C69" s="212"/>
      <c r="D69" s="353">
        <v>2266263802</v>
      </c>
      <c r="E69" s="212"/>
      <c r="F69" s="183" t="s">
        <v>1466</v>
      </c>
      <c r="G69" s="212"/>
      <c r="H69" s="343" t="s">
        <v>2705</v>
      </c>
    </row>
    <row r="70" spans="2:8" ht="16.5">
      <c r="B70" s="327"/>
      <c r="C70" s="212"/>
      <c r="D70" s="328"/>
      <c r="E70" s="212"/>
      <c r="F70" s="328"/>
      <c r="G70" s="212"/>
      <c r="H70" s="212"/>
    </row>
    <row r="71" spans="2:8" ht="16.5">
      <c r="B71" s="102" t="s">
        <v>2263</v>
      </c>
      <c r="C71" s="212"/>
      <c r="D71" s="341"/>
      <c r="E71" s="212"/>
      <c r="F71" s="341"/>
      <c r="G71" s="212"/>
      <c r="H71" s="103"/>
    </row>
    <row r="72" spans="2:8" ht="57">
      <c r="B72" s="344" t="s">
        <v>2264</v>
      </c>
      <c r="C72" s="212"/>
      <c r="D72" s="182" t="s">
        <v>1490</v>
      </c>
      <c r="E72" s="212"/>
      <c r="F72" s="351" t="s">
        <v>2706</v>
      </c>
      <c r="G72" s="212"/>
      <c r="H72" s="333" t="s">
        <v>2707</v>
      </c>
    </row>
    <row r="73" spans="2:8" ht="57">
      <c r="B73" s="344" t="s">
        <v>2265</v>
      </c>
      <c r="C73" s="212"/>
      <c r="D73" s="182" t="s">
        <v>1490</v>
      </c>
      <c r="E73" s="212"/>
      <c r="F73" s="351" t="s">
        <v>2706</v>
      </c>
      <c r="G73" s="212"/>
      <c r="H73" s="104"/>
    </row>
    <row r="74" spans="2:8" ht="16.5">
      <c r="B74" s="198" t="s">
        <v>2475</v>
      </c>
      <c r="C74" s="212"/>
      <c r="D74" s="352">
        <v>35796567</v>
      </c>
      <c r="E74" s="212"/>
      <c r="F74" s="182" t="s">
        <v>2704</v>
      </c>
      <c r="G74" s="212"/>
      <c r="H74" s="104"/>
    </row>
    <row r="75" spans="2:8" ht="16.5">
      <c r="B75" s="347" t="str">
        <f>LEFT(B74,SEARCH(",",B74))&amp;" valeur"</f>
        <v>Pétrole brut (2709), valeur</v>
      </c>
      <c r="C75" s="212"/>
      <c r="D75" s="353">
        <v>1962970820</v>
      </c>
      <c r="E75" s="212"/>
      <c r="F75" s="183" t="s">
        <v>1466</v>
      </c>
      <c r="G75" s="212"/>
      <c r="H75" s="105"/>
    </row>
    <row r="76" spans="2:8" ht="16.5">
      <c r="B76" s="327"/>
      <c r="C76" s="212"/>
      <c r="D76" s="328"/>
      <c r="E76" s="212"/>
      <c r="F76" s="328"/>
      <c r="G76" s="212"/>
      <c r="H76" s="212"/>
    </row>
    <row r="77" spans="2:8" ht="16.5">
      <c r="B77" s="102" t="s">
        <v>2266</v>
      </c>
      <c r="C77" s="212"/>
      <c r="D77" s="341"/>
      <c r="E77" s="212"/>
      <c r="F77" s="354"/>
      <c r="G77" s="212"/>
      <c r="H77" s="103"/>
    </row>
    <row r="78" spans="2:8" ht="99.75">
      <c r="B78" s="344" t="s">
        <v>2267</v>
      </c>
      <c r="C78" s="212"/>
      <c r="D78" s="182" t="s">
        <v>1490</v>
      </c>
      <c r="E78" s="212"/>
      <c r="F78" s="182" t="s">
        <v>2708</v>
      </c>
      <c r="G78" s="212"/>
      <c r="H78" s="333" t="s">
        <v>2709</v>
      </c>
    </row>
    <row r="79" spans="2:8" ht="28.5">
      <c r="B79" s="106" t="s">
        <v>2068</v>
      </c>
      <c r="C79" s="212"/>
      <c r="D79" s="182" t="s">
        <v>1490</v>
      </c>
      <c r="E79" s="212"/>
      <c r="F79" s="182" t="s">
        <v>2710</v>
      </c>
      <c r="G79" s="212"/>
      <c r="H79" s="104"/>
    </row>
    <row r="80" spans="2:8" ht="71.25">
      <c r="B80" s="107" t="s">
        <v>2364</v>
      </c>
      <c r="C80" s="212"/>
      <c r="D80" s="108">
        <f>SUM('[2]Partie 5 - Données d’entreprise'!K109/'[2]Partie 4 - Recettes de l’État'!J78)</f>
        <v>1</v>
      </c>
      <c r="E80" s="212"/>
      <c r="F80" s="355" t="s">
        <v>2363</v>
      </c>
      <c r="G80" s="212"/>
      <c r="H80" s="343" t="s">
        <v>2711</v>
      </c>
    </row>
    <row r="81" spans="2:8" ht="16.5">
      <c r="B81" s="327"/>
      <c r="C81" s="212"/>
      <c r="D81" s="328"/>
      <c r="E81" s="212"/>
      <c r="F81" s="328"/>
      <c r="G81" s="212"/>
      <c r="H81" s="212"/>
    </row>
    <row r="82" spans="2:8" ht="16.5">
      <c r="B82" s="102" t="s">
        <v>2268</v>
      </c>
      <c r="C82" s="212"/>
      <c r="D82" s="354"/>
      <c r="E82" s="212"/>
      <c r="F82" s="354"/>
      <c r="G82" s="212"/>
      <c r="H82" s="103"/>
    </row>
    <row r="83" spans="2:8" ht="42.75">
      <c r="B83" s="107" t="s">
        <v>2269</v>
      </c>
      <c r="C83" s="356"/>
      <c r="D83" s="183" t="s">
        <v>1490</v>
      </c>
      <c r="E83" s="356"/>
      <c r="F83" s="183" t="s">
        <v>2712</v>
      </c>
      <c r="G83" s="212"/>
      <c r="H83" s="104"/>
    </row>
    <row r="84" spans="2:8" ht="16.5">
      <c r="B84" s="109" t="s">
        <v>2128</v>
      </c>
      <c r="C84" s="212"/>
      <c r="D84" s="357"/>
      <c r="E84" s="212"/>
      <c r="F84" s="357"/>
      <c r="G84" s="212"/>
      <c r="H84" s="357"/>
    </row>
    <row r="85" spans="2:8" ht="16.5">
      <c r="B85" s="196" t="s">
        <v>1556</v>
      </c>
      <c r="C85" s="212"/>
      <c r="D85" s="353">
        <v>9366700</v>
      </c>
      <c r="E85" s="212"/>
      <c r="F85" s="183" t="s">
        <v>2704</v>
      </c>
      <c r="G85" s="212"/>
      <c r="H85" s="105"/>
    </row>
    <row r="86" spans="2:8" ht="16.5">
      <c r="B86" s="345" t="s">
        <v>2129</v>
      </c>
      <c r="C86" s="212"/>
      <c r="D86" s="357"/>
      <c r="E86" s="212"/>
      <c r="F86" s="357"/>
      <c r="G86" s="212"/>
      <c r="H86" s="357"/>
    </row>
    <row r="87" spans="2:8" ht="42.75">
      <c r="B87" s="187" t="s">
        <v>1556</v>
      </c>
      <c r="C87" s="212"/>
      <c r="D87" s="352">
        <v>8182280</v>
      </c>
      <c r="E87" s="212"/>
      <c r="F87" s="183" t="s">
        <v>2704</v>
      </c>
      <c r="G87" s="212"/>
      <c r="H87" s="358" t="s">
        <v>2713</v>
      </c>
    </row>
    <row r="88" spans="2:8" ht="16.5">
      <c r="B88" s="359" t="str">
        <f>LEFT(B87,SEARCH(",",B87))&amp;" valeur"</f>
        <v>Pétrole brut, valeur</v>
      </c>
      <c r="C88" s="212"/>
      <c r="D88" s="353">
        <v>397437281</v>
      </c>
      <c r="E88" s="212"/>
      <c r="F88" s="183" t="s">
        <v>1466</v>
      </c>
      <c r="G88" s="212"/>
      <c r="H88" s="360" t="s">
        <v>2714</v>
      </c>
    </row>
    <row r="89" spans="2:8" ht="16.5">
      <c r="B89" s="327"/>
      <c r="C89" s="212"/>
      <c r="E89" s="212"/>
      <c r="F89" s="361"/>
      <c r="G89" s="212"/>
      <c r="H89" s="212"/>
    </row>
    <row r="90" spans="2:8" ht="15.95" customHeight="1">
      <c r="B90" s="102" t="s">
        <v>2270</v>
      </c>
      <c r="C90" s="212"/>
      <c r="D90" s="354"/>
      <c r="E90" s="212"/>
      <c r="F90" s="354"/>
      <c r="G90" s="212"/>
      <c r="H90" s="103"/>
    </row>
    <row r="91" spans="2:8" ht="28.5">
      <c r="B91" s="106" t="s">
        <v>2271</v>
      </c>
      <c r="C91" s="212"/>
      <c r="D91" s="182" t="s">
        <v>1490</v>
      </c>
      <c r="E91" s="212"/>
      <c r="F91" s="182" t="s">
        <v>2715</v>
      </c>
      <c r="G91" s="212"/>
      <c r="H91" s="333"/>
    </row>
    <row r="92" spans="2:8" ht="42.75">
      <c r="B92" s="110" t="s">
        <v>2272</v>
      </c>
      <c r="C92" s="212"/>
      <c r="D92" s="353">
        <v>0</v>
      </c>
      <c r="E92" s="212"/>
      <c r="F92" s="183" t="s">
        <v>1466</v>
      </c>
      <c r="G92" s="212"/>
      <c r="H92" s="343"/>
    </row>
    <row r="93" spans="2:8" ht="16.5">
      <c r="B93" s="327"/>
      <c r="C93" s="212"/>
      <c r="D93" s="328"/>
      <c r="E93" s="212"/>
      <c r="F93" s="361"/>
      <c r="G93" s="212"/>
      <c r="H93" s="212"/>
    </row>
    <row r="94" spans="2:8" ht="16.5">
      <c r="B94" s="102" t="s">
        <v>2273</v>
      </c>
      <c r="C94" s="212"/>
      <c r="D94" s="354"/>
      <c r="E94" s="212"/>
      <c r="F94" s="354"/>
      <c r="G94" s="212"/>
      <c r="H94" s="103"/>
    </row>
    <row r="95" spans="2:8" ht="28.5">
      <c r="B95" s="106" t="s">
        <v>2274</v>
      </c>
      <c r="C95" s="212"/>
      <c r="D95" s="182" t="s">
        <v>1490</v>
      </c>
      <c r="E95" s="212"/>
      <c r="F95" s="182" t="s">
        <v>2716</v>
      </c>
      <c r="G95" s="212"/>
      <c r="H95" s="104"/>
    </row>
    <row r="96" spans="2:8" ht="30.75" customHeight="1">
      <c r="B96" s="110" t="s">
        <v>2275</v>
      </c>
      <c r="C96" s="212"/>
      <c r="D96" s="353">
        <v>24948575</v>
      </c>
      <c r="E96" s="212"/>
      <c r="F96" s="183" t="s">
        <v>1466</v>
      </c>
      <c r="G96" s="212"/>
      <c r="H96" s="105"/>
    </row>
    <row r="97" spans="2:8" ht="16.5">
      <c r="B97" s="327"/>
      <c r="C97" s="212"/>
      <c r="D97" s="328"/>
      <c r="E97" s="212"/>
      <c r="F97" s="361"/>
      <c r="G97" s="212"/>
      <c r="H97" s="212"/>
    </row>
    <row r="98" spans="2:8" ht="33.950000000000003" customHeight="1">
      <c r="B98" s="102" t="s">
        <v>2276</v>
      </c>
      <c r="C98" s="212"/>
      <c r="D98" s="354"/>
      <c r="E98" s="212"/>
      <c r="F98" s="354"/>
      <c r="G98" s="212"/>
      <c r="H98" s="103"/>
    </row>
    <row r="99" spans="2:8" ht="28.5">
      <c r="B99" s="106" t="s">
        <v>2277</v>
      </c>
      <c r="C99" s="212"/>
      <c r="D99" s="182" t="s">
        <v>1490</v>
      </c>
      <c r="E99" s="212"/>
      <c r="F99" s="182" t="s">
        <v>2717</v>
      </c>
      <c r="G99" s="212"/>
      <c r="H99" s="104"/>
    </row>
    <row r="100" spans="2:8" ht="30.75" customHeight="1">
      <c r="B100" s="110" t="s">
        <v>2278</v>
      </c>
      <c r="C100" s="212"/>
      <c r="D100" s="353">
        <v>397437281</v>
      </c>
      <c r="E100" s="212"/>
      <c r="F100" s="182" t="s">
        <v>1466</v>
      </c>
      <c r="G100" s="212"/>
      <c r="H100" s="104" t="s">
        <v>2718</v>
      </c>
    </row>
    <row r="101" spans="2:8" ht="16.5">
      <c r="B101" s="327"/>
      <c r="C101" s="212"/>
      <c r="D101" s="328"/>
      <c r="E101" s="212"/>
      <c r="F101" s="362"/>
      <c r="G101" s="212"/>
      <c r="H101" s="212"/>
    </row>
    <row r="102" spans="2:8" ht="16.5">
      <c r="B102" s="102" t="s">
        <v>2279</v>
      </c>
      <c r="C102" s="212"/>
      <c r="D102" s="354"/>
      <c r="E102" s="212"/>
      <c r="F102" s="354"/>
      <c r="G102" s="212"/>
      <c r="H102" s="103"/>
    </row>
    <row r="103" spans="2:8" ht="30" customHeight="1">
      <c r="B103" s="106" t="str">
        <f>"Le government divulgue-t-il des informations sur les"&amp;RIGHT(B102,LEN(B102)-SEARCH(":",B102,1))&amp;"?"</f>
        <v>Le government divulgue-t-il des informations sur les Paiements directs infranationaux ?</v>
      </c>
      <c r="C103" s="212"/>
      <c r="D103" s="182" t="s">
        <v>1497</v>
      </c>
      <c r="E103" s="212"/>
      <c r="F103" s="182" t="s">
        <v>431</v>
      </c>
      <c r="G103" s="212"/>
      <c r="H103" s="104"/>
    </row>
    <row r="104" spans="2:8" ht="28.5">
      <c r="B104" s="110" t="s">
        <v>2280</v>
      </c>
      <c r="C104" s="212"/>
      <c r="D104" s="182" t="s">
        <v>1497</v>
      </c>
      <c r="E104" s="212"/>
      <c r="F104" s="182" t="s">
        <v>431</v>
      </c>
      <c r="G104" s="212"/>
      <c r="H104" s="105"/>
    </row>
    <row r="105" spans="2:8" ht="16.5">
      <c r="B105" s="327"/>
      <c r="C105" s="212"/>
      <c r="D105" s="328"/>
      <c r="E105" s="212"/>
      <c r="F105" s="361"/>
      <c r="G105" s="212"/>
      <c r="H105" s="212"/>
    </row>
    <row r="106" spans="2:8" ht="16.5">
      <c r="B106" s="102" t="s">
        <v>2281</v>
      </c>
      <c r="C106" s="212"/>
      <c r="D106" s="354"/>
      <c r="E106" s="212"/>
      <c r="F106" s="361"/>
      <c r="G106" s="212"/>
      <c r="H106" s="103"/>
    </row>
    <row r="107" spans="2:8" ht="28.5">
      <c r="B107" s="107" t="s">
        <v>2282</v>
      </c>
      <c r="C107" s="212"/>
      <c r="D107" s="363" t="str">
        <f ca="1">IFERROR(IF(_xlfn.DAYS('Partie 1 - Présentation'!$E$30,'Partie 1 - Présentation'!$E$26)/365&gt;0,_xlfn.DAYS('Partie 1 - Présentation'!$E$30,'Partie 1 - Présentation'!$E$26)/365,_xlfn.DAYS('Partie 1 - Présentation'!$E$33,'Partie 1 - Présentation'!$E$26)/365),"Complété automatiquement à partir du feuillet 1. Présentation")</f>
        <v>Complété automatiquement à partir du feuillet 1. Présentation</v>
      </c>
      <c r="E107" s="212"/>
      <c r="F107" s="361"/>
      <c r="G107" s="212"/>
      <c r="H107" s="105"/>
    </row>
    <row r="108" spans="2:8" ht="16.5">
      <c r="B108" s="327"/>
      <c r="C108" s="212"/>
      <c r="D108" s="328"/>
      <c r="E108" s="212"/>
      <c r="F108" s="361"/>
      <c r="G108" s="212"/>
      <c r="H108" s="212"/>
    </row>
    <row r="109" spans="2:8" ht="16.5">
      <c r="B109" s="102" t="s">
        <v>2283</v>
      </c>
      <c r="C109" s="212"/>
      <c r="D109" s="354"/>
      <c r="E109" s="212"/>
      <c r="F109" s="354"/>
      <c r="G109" s="212"/>
      <c r="H109" s="103"/>
    </row>
    <row r="110" spans="2:8" ht="57">
      <c r="B110" s="344" t="s">
        <v>2284</v>
      </c>
      <c r="C110" s="212"/>
      <c r="D110" s="182" t="s">
        <v>1490</v>
      </c>
      <c r="E110" s="212"/>
      <c r="F110" s="182" t="s">
        <v>2719</v>
      </c>
      <c r="G110" s="212"/>
      <c r="H110" s="104"/>
    </row>
    <row r="111" spans="2:8" ht="57">
      <c r="B111" s="345" t="s">
        <v>2285</v>
      </c>
      <c r="C111" s="212"/>
      <c r="D111" s="182" t="s">
        <v>1490</v>
      </c>
      <c r="E111" s="212"/>
      <c r="F111" s="182" t="s">
        <v>2720</v>
      </c>
      <c r="G111" s="212"/>
      <c r="H111" s="104"/>
    </row>
    <row r="112" spans="2:8" ht="28.5">
      <c r="B112" s="344" t="s">
        <v>2286</v>
      </c>
      <c r="C112" s="212"/>
      <c r="D112" s="182" t="s">
        <v>1490</v>
      </c>
      <c r="E112" s="212"/>
      <c r="F112" s="182" t="s">
        <v>2721</v>
      </c>
      <c r="G112" s="212"/>
      <c r="H112" s="104"/>
    </row>
    <row r="113" spans="2:8" ht="28.5">
      <c r="B113" s="324" t="s">
        <v>2287</v>
      </c>
      <c r="C113" s="212"/>
      <c r="D113" s="182" t="s">
        <v>1490</v>
      </c>
      <c r="E113" s="212"/>
      <c r="F113" s="182" t="s">
        <v>2722</v>
      </c>
      <c r="G113" s="212"/>
      <c r="H113" s="104"/>
    </row>
    <row r="114" spans="2:8" ht="28.5">
      <c r="B114" s="344" t="s">
        <v>2288</v>
      </c>
      <c r="C114" s="212"/>
      <c r="D114" s="182" t="s">
        <v>1490</v>
      </c>
      <c r="E114" s="212"/>
      <c r="F114" s="182" t="s">
        <v>2721</v>
      </c>
      <c r="G114" s="212"/>
      <c r="H114" s="104"/>
    </row>
    <row r="115" spans="2:8" ht="16.5">
      <c r="B115" s="326" t="s">
        <v>2289</v>
      </c>
      <c r="C115" s="212"/>
      <c r="D115" s="182" t="s">
        <v>1490</v>
      </c>
      <c r="E115" s="212"/>
      <c r="F115" s="182" t="s">
        <v>2723</v>
      </c>
      <c r="G115" s="212"/>
      <c r="H115" s="105"/>
    </row>
    <row r="116" spans="2:8" ht="16.5">
      <c r="B116" s="327"/>
      <c r="C116" s="212"/>
      <c r="D116" s="328"/>
      <c r="E116" s="212"/>
      <c r="F116" s="361"/>
      <c r="G116" s="212"/>
      <c r="H116" s="212"/>
    </row>
    <row r="117" spans="2:8" ht="28.5">
      <c r="B117" s="102" t="s">
        <v>2290</v>
      </c>
      <c r="C117" s="212"/>
      <c r="D117" s="354"/>
      <c r="E117" s="212"/>
      <c r="F117" s="354"/>
      <c r="G117" s="212"/>
      <c r="H117" s="103"/>
    </row>
    <row r="118" spans="2:8" ht="57">
      <c r="B118" s="106" t="s">
        <v>2291</v>
      </c>
      <c r="C118" s="212"/>
      <c r="D118" s="182" t="s">
        <v>1490</v>
      </c>
      <c r="E118" s="212"/>
      <c r="F118" s="182" t="s">
        <v>2724</v>
      </c>
      <c r="G118" s="212"/>
      <c r="H118" s="104"/>
    </row>
    <row r="119" spans="2:8" ht="42.75">
      <c r="B119" s="110" t="s">
        <v>2292</v>
      </c>
      <c r="C119" s="212"/>
      <c r="D119" s="353">
        <v>0</v>
      </c>
      <c r="E119" s="212"/>
      <c r="F119" s="182" t="s">
        <v>1466</v>
      </c>
      <c r="G119" s="212"/>
      <c r="H119" s="105"/>
    </row>
    <row r="120" spans="2:8" ht="16.5">
      <c r="B120" s="327"/>
      <c r="C120" s="212"/>
      <c r="D120" s="328"/>
      <c r="E120" s="212"/>
      <c r="F120" s="361"/>
      <c r="G120" s="212"/>
      <c r="H120" s="212"/>
    </row>
    <row r="121" spans="2:8" ht="16.5">
      <c r="B121" s="102" t="s">
        <v>2293</v>
      </c>
      <c r="C121" s="212"/>
      <c r="D121" s="354"/>
      <c r="E121" s="212"/>
      <c r="F121" s="354"/>
      <c r="G121" s="212"/>
      <c r="H121" s="103"/>
    </row>
    <row r="122" spans="2:8" ht="28.5">
      <c r="B122" s="106" t="s">
        <v>2294</v>
      </c>
      <c r="C122" s="212"/>
      <c r="D122" s="182" t="s">
        <v>1490</v>
      </c>
      <c r="E122" s="212"/>
      <c r="F122" s="182" t="s">
        <v>2725</v>
      </c>
      <c r="G122" s="212"/>
      <c r="H122" s="104"/>
    </row>
    <row r="123" spans="2:8" ht="85.5">
      <c r="B123" s="109" t="s">
        <v>2069</v>
      </c>
      <c r="C123" s="212"/>
      <c r="D123" s="364">
        <v>1349998</v>
      </c>
      <c r="E123" s="212"/>
      <c r="F123" s="182" t="s">
        <v>1466</v>
      </c>
      <c r="G123" s="212"/>
      <c r="H123" s="333" t="s">
        <v>2726</v>
      </c>
    </row>
    <row r="124" spans="2:8" ht="142.5">
      <c r="B124" s="110" t="s">
        <v>2295</v>
      </c>
      <c r="C124" s="212"/>
      <c r="D124" s="365">
        <v>782993</v>
      </c>
      <c r="E124" s="212"/>
      <c r="F124" s="183" t="s">
        <v>1466</v>
      </c>
      <c r="G124" s="212"/>
      <c r="H124" s="343" t="s">
        <v>2727</v>
      </c>
    </row>
    <row r="125" spans="2:8" ht="16.5">
      <c r="B125" s="327"/>
      <c r="C125" s="212"/>
      <c r="D125" s="328"/>
      <c r="E125" s="212"/>
      <c r="F125" s="361"/>
      <c r="G125" s="212"/>
      <c r="H125" s="212"/>
    </row>
    <row r="126" spans="2:8" ht="28.5">
      <c r="B126" s="102" t="s">
        <v>2296</v>
      </c>
      <c r="C126" s="212"/>
      <c r="D126" s="354"/>
      <c r="E126" s="212"/>
      <c r="F126" s="354"/>
      <c r="G126" s="212"/>
      <c r="H126" s="103"/>
    </row>
    <row r="127" spans="2:8" ht="63" customHeight="1">
      <c r="B127" s="106" t="s">
        <v>2297</v>
      </c>
      <c r="C127" s="212"/>
      <c r="D127" s="182" t="s">
        <v>1503</v>
      </c>
      <c r="E127" s="212"/>
      <c r="F127" s="182" t="str">
        <f>IF(D127=[2]Listes!$K$4,"&lt; Indiquez l'URL de la source &gt;",IF(D127=[2]Listes!$K$5,"&lt; Référence de la section dans le Rapport ITIE ou URL&gt;",IF(D127=[2]Listes!$K$6,"&lt; Référence de la non-applicabilité &gt;","")))</f>
        <v/>
      </c>
      <c r="G127" s="212"/>
      <c r="H127" s="104"/>
    </row>
    <row r="128" spans="2:8" ht="28.5">
      <c r="B128" s="106" t="s">
        <v>2298</v>
      </c>
      <c r="C128" s="212"/>
      <c r="D128" s="182" t="s">
        <v>1490</v>
      </c>
      <c r="E128" s="212"/>
      <c r="F128" s="182" t="s">
        <v>2728</v>
      </c>
      <c r="G128" s="212"/>
      <c r="H128" s="104"/>
    </row>
    <row r="129" spans="2:8" ht="57">
      <c r="B129" s="107" t="s">
        <v>2299</v>
      </c>
      <c r="C129" s="212"/>
      <c r="D129" s="182" t="s">
        <v>2665</v>
      </c>
      <c r="E129" s="212"/>
      <c r="F129" s="346" t="s">
        <v>2729</v>
      </c>
      <c r="G129" s="212"/>
      <c r="H129" s="105"/>
    </row>
    <row r="130" spans="2:8" ht="16.5">
      <c r="B130" s="327"/>
      <c r="C130" s="212"/>
      <c r="D130" s="328"/>
      <c r="E130" s="212"/>
      <c r="F130" s="361"/>
      <c r="G130" s="212"/>
      <c r="H130" s="212"/>
    </row>
    <row r="131" spans="2:8" ht="32.450000000000003" customHeight="1">
      <c r="B131" s="102" t="s">
        <v>2300</v>
      </c>
      <c r="C131" s="212"/>
      <c r="D131" s="354"/>
      <c r="E131" s="212"/>
      <c r="F131" s="354"/>
      <c r="G131" s="212"/>
      <c r="H131" s="103"/>
    </row>
    <row r="132" spans="2:8" ht="28.5">
      <c r="B132" s="106" t="s">
        <v>2301</v>
      </c>
      <c r="C132" s="212"/>
      <c r="D132" s="182" t="s">
        <v>1503</v>
      </c>
      <c r="E132" s="212"/>
      <c r="F132" s="182" t="str">
        <f>IF(D132=[2]Listes!$K$4,"&lt; Indiquez l'URL de la source &gt;",IF(D132=[2]Listes!$K$5,"&lt; Référence de la section dans le Rapport ITIE ou URL&gt;",IF(D132=[2]Listes!$K$6,"&lt; Référence de la non-applicabilité &gt;","")))</f>
        <v/>
      </c>
      <c r="G132" s="212"/>
      <c r="H132" s="104"/>
    </row>
    <row r="133" spans="2:8" ht="28.5">
      <c r="B133" s="109" t="s">
        <v>2302</v>
      </c>
      <c r="C133" s="212"/>
      <c r="D133" s="182" t="s">
        <v>1503</v>
      </c>
      <c r="E133" s="212"/>
      <c r="F133" s="182"/>
      <c r="G133" s="212"/>
      <c r="H133" s="104"/>
    </row>
    <row r="134" spans="2:8" ht="28.5">
      <c r="B134" s="109" t="s">
        <v>2303</v>
      </c>
      <c r="C134" s="212"/>
      <c r="D134" s="182" t="s">
        <v>1503</v>
      </c>
      <c r="E134" s="366"/>
      <c r="F134" s="182"/>
      <c r="G134" s="212"/>
      <c r="H134" s="104"/>
    </row>
    <row r="135" spans="2:8" ht="28.5">
      <c r="B135" s="106" t="s">
        <v>2304</v>
      </c>
      <c r="C135" s="212"/>
      <c r="D135" s="182" t="s">
        <v>1490</v>
      </c>
      <c r="E135" s="212"/>
      <c r="F135" s="182" t="s">
        <v>2730</v>
      </c>
      <c r="G135" s="212"/>
      <c r="H135" s="104"/>
    </row>
    <row r="136" spans="2:8" ht="28.5">
      <c r="B136" s="109" t="s">
        <v>2305</v>
      </c>
      <c r="C136" s="212"/>
      <c r="D136" s="367">
        <v>0</v>
      </c>
      <c r="E136" s="212"/>
      <c r="F136" s="182" t="s">
        <v>1466</v>
      </c>
      <c r="G136" s="212"/>
      <c r="H136" s="104"/>
    </row>
    <row r="137" spans="2:8" ht="28.5">
      <c r="B137" s="109" t="s">
        <v>2306</v>
      </c>
      <c r="C137" s="212"/>
      <c r="D137" s="364">
        <v>156319</v>
      </c>
      <c r="E137" s="212"/>
      <c r="F137" s="182" t="s">
        <v>1466</v>
      </c>
      <c r="G137" s="212"/>
      <c r="H137" s="104"/>
    </row>
    <row r="138" spans="2:8" ht="28.5">
      <c r="B138" s="106" t="s">
        <v>2131</v>
      </c>
      <c r="C138" s="212"/>
      <c r="D138" s="182" t="s">
        <v>1503</v>
      </c>
      <c r="E138" s="212"/>
      <c r="F138" s="182" t="str">
        <f>IF(D138=[2]Listes!$K$4,"&lt; Indiquez l'URL de la source &gt;",IF(D138=[2]Listes!$K$5,"&lt; Référence de la section dans le Rapport ITIE ou URL&gt;",IF(D138=[2]Listes!$K$6,"&lt; Référence de la non-applicabilité &gt;","")))</f>
        <v/>
      </c>
      <c r="G138" s="212"/>
      <c r="H138" s="104"/>
    </row>
    <row r="139" spans="2:8" ht="28.5">
      <c r="B139" s="109" t="s">
        <v>2132</v>
      </c>
      <c r="C139" s="212"/>
      <c r="D139" s="182" t="s">
        <v>1503</v>
      </c>
      <c r="E139" s="212"/>
      <c r="F139" s="182"/>
      <c r="G139" s="212"/>
      <c r="H139" s="104"/>
    </row>
    <row r="140" spans="2:8" ht="28.5">
      <c r="B140" s="110" t="s">
        <v>2133</v>
      </c>
      <c r="C140" s="212"/>
      <c r="D140" s="182" t="s">
        <v>1503</v>
      </c>
      <c r="E140" s="212"/>
      <c r="F140" s="182"/>
      <c r="G140" s="212"/>
      <c r="H140" s="105"/>
    </row>
    <row r="141" spans="2:8" ht="16.5">
      <c r="B141" s="327"/>
      <c r="C141" s="212"/>
      <c r="D141" s="328"/>
      <c r="E141" s="212"/>
      <c r="F141" s="361"/>
      <c r="G141" s="212"/>
      <c r="H141" s="212"/>
    </row>
    <row r="142" spans="2:8" ht="16.5">
      <c r="B142" s="102" t="s">
        <v>2307</v>
      </c>
      <c r="C142" s="212"/>
      <c r="D142" s="354"/>
      <c r="E142" s="212"/>
      <c r="F142" s="354"/>
      <c r="G142" s="212"/>
      <c r="H142" s="103"/>
    </row>
    <row r="143" spans="2:8" ht="28.5">
      <c r="B143" s="106" t="s">
        <v>2308</v>
      </c>
      <c r="C143" s="212"/>
      <c r="D143" s="182" t="s">
        <v>1497</v>
      </c>
      <c r="E143" s="212"/>
      <c r="F143" s="182" t="s">
        <v>431</v>
      </c>
      <c r="G143" s="212"/>
      <c r="H143" s="104"/>
    </row>
    <row r="144" spans="2:8" ht="28.5">
      <c r="B144" s="110" t="s">
        <v>2070</v>
      </c>
      <c r="C144" s="212"/>
      <c r="D144" s="182" t="s">
        <v>1497</v>
      </c>
      <c r="E144" s="212"/>
      <c r="F144" s="182" t="s">
        <v>431</v>
      </c>
      <c r="G144" s="212"/>
      <c r="H144" s="105"/>
    </row>
    <row r="145" spans="2:8" ht="16.5">
      <c r="B145" s="327"/>
      <c r="C145" s="212"/>
      <c r="D145" s="328"/>
      <c r="E145" s="212"/>
      <c r="F145" s="361"/>
      <c r="G145" s="212"/>
      <c r="H145" s="212"/>
    </row>
    <row r="146" spans="2:8" ht="16.5">
      <c r="B146" s="102" t="s">
        <v>2309</v>
      </c>
      <c r="C146" s="212"/>
      <c r="D146" s="111"/>
      <c r="E146" s="212"/>
      <c r="F146" s="112"/>
      <c r="G146" s="212"/>
      <c r="H146" s="103"/>
    </row>
    <row r="147" spans="2:8" ht="28.5">
      <c r="B147" s="113" t="s">
        <v>2310</v>
      </c>
      <c r="C147" s="212"/>
      <c r="D147" s="182" t="s">
        <v>1490</v>
      </c>
      <c r="E147" s="212"/>
      <c r="F147" s="182" t="s">
        <v>2731</v>
      </c>
      <c r="G147" s="212"/>
      <c r="H147" s="104"/>
    </row>
    <row r="148" spans="2:8" ht="27.6" customHeight="1">
      <c r="B148" s="114" t="s">
        <v>2311</v>
      </c>
      <c r="C148" s="212"/>
      <c r="D148" s="364">
        <v>1548821738</v>
      </c>
      <c r="E148" s="212"/>
      <c r="F148" s="182" t="s">
        <v>1466</v>
      </c>
      <c r="G148" s="212"/>
      <c r="H148" s="104"/>
    </row>
    <row r="149" spans="2:8" ht="16.5">
      <c r="B149" s="344" t="s">
        <v>2114</v>
      </c>
      <c r="C149" s="212"/>
      <c r="D149" s="182" t="s">
        <v>1503</v>
      </c>
      <c r="E149" s="212"/>
      <c r="F149" s="182" t="s">
        <v>1466</v>
      </c>
      <c r="G149" s="212"/>
      <c r="H149" s="104"/>
    </row>
    <row r="150" spans="2:8" ht="16.5">
      <c r="B150" s="322" t="s">
        <v>2312</v>
      </c>
      <c r="C150" s="212"/>
      <c r="D150" s="364">
        <v>10850616570</v>
      </c>
      <c r="E150" s="212"/>
      <c r="F150" s="182" t="s">
        <v>1466</v>
      </c>
      <c r="G150" s="212"/>
      <c r="H150" s="104"/>
    </row>
    <row r="151" spans="2:8" ht="16.5">
      <c r="B151" s="322" t="s">
        <v>2313</v>
      </c>
      <c r="C151" s="212"/>
      <c r="D151" s="352">
        <v>342103092</v>
      </c>
      <c r="E151" s="212"/>
      <c r="F151" s="182" t="s">
        <v>1466</v>
      </c>
      <c r="G151" s="212"/>
      <c r="H151" s="104"/>
    </row>
    <row r="152" spans="2:8" ht="16.5">
      <c r="B152" s="322" t="s">
        <v>2314</v>
      </c>
      <c r="C152" s="212"/>
      <c r="D152" s="352">
        <v>1082632906</v>
      </c>
      <c r="E152" s="212"/>
      <c r="F152" s="182" t="s">
        <v>1466</v>
      </c>
      <c r="G152" s="212"/>
      <c r="H152" s="104"/>
    </row>
    <row r="153" spans="2:8" ht="16.5">
      <c r="B153" s="322" t="s">
        <v>2315</v>
      </c>
      <c r="C153" s="212"/>
      <c r="D153" s="352">
        <v>1721002035</v>
      </c>
      <c r="E153" s="212"/>
      <c r="F153" s="182" t="s">
        <v>1466</v>
      </c>
      <c r="G153" s="212"/>
      <c r="H153" s="104"/>
    </row>
    <row r="154" spans="2:8" ht="16.5">
      <c r="B154" s="322" t="s">
        <v>2316</v>
      </c>
      <c r="C154" s="212"/>
      <c r="D154" s="352">
        <v>2800435279</v>
      </c>
      <c r="E154" s="212"/>
      <c r="F154" s="182" t="s">
        <v>1466</v>
      </c>
      <c r="G154" s="212"/>
      <c r="H154" s="104"/>
    </row>
    <row r="155" spans="2:8" ht="16.5">
      <c r="B155" s="322" t="s">
        <v>2365</v>
      </c>
      <c r="C155" s="212"/>
      <c r="D155" s="352">
        <v>1401</v>
      </c>
      <c r="E155" s="212"/>
      <c r="F155" s="182" t="s">
        <v>2368</v>
      </c>
      <c r="G155" s="212"/>
      <c r="H155" s="104"/>
    </row>
    <row r="156" spans="2:8" ht="16.5">
      <c r="B156" s="322" t="s">
        <v>2366</v>
      </c>
      <c r="C156" s="212"/>
      <c r="D156" s="352">
        <v>121</v>
      </c>
      <c r="E156" s="212"/>
      <c r="F156" s="182" t="s">
        <v>2368</v>
      </c>
      <c r="G156" s="212"/>
      <c r="H156" s="104"/>
    </row>
    <row r="157" spans="2:8" ht="16.5">
      <c r="B157" s="322" t="s">
        <v>2367</v>
      </c>
      <c r="C157" s="212"/>
      <c r="D157" s="352">
        <v>1522</v>
      </c>
      <c r="E157" s="212"/>
      <c r="F157" s="182" t="s">
        <v>2368</v>
      </c>
      <c r="G157" s="212"/>
      <c r="H157" s="104"/>
    </row>
    <row r="158" spans="2:8" ht="16.5">
      <c r="B158" s="322" t="s">
        <v>2317</v>
      </c>
      <c r="C158" s="212"/>
      <c r="D158" s="182" t="s">
        <v>1503</v>
      </c>
      <c r="E158" s="212"/>
      <c r="F158" s="182"/>
      <c r="G158" s="212"/>
      <c r="H158" s="104"/>
    </row>
    <row r="159" spans="2:8" ht="16.5">
      <c r="B159" s="322" t="s">
        <v>2318</v>
      </c>
      <c r="C159" s="212"/>
      <c r="D159" s="182" t="s">
        <v>1503</v>
      </c>
      <c r="E159" s="212"/>
      <c r="F159" s="182"/>
      <c r="G159" s="212"/>
      <c r="H159" s="104"/>
    </row>
    <row r="160" spans="2:8" ht="16.5">
      <c r="B160" s="342" t="s">
        <v>2319</v>
      </c>
      <c r="C160" s="212"/>
      <c r="D160" s="182" t="s">
        <v>1503</v>
      </c>
      <c r="E160" s="212"/>
      <c r="F160" s="183"/>
      <c r="G160" s="212"/>
      <c r="H160" s="105"/>
    </row>
    <row r="161" spans="2:8" ht="16.5">
      <c r="B161" s="361"/>
      <c r="C161" s="212"/>
      <c r="D161" s="368"/>
      <c r="E161" s="212"/>
      <c r="F161" s="361"/>
      <c r="G161" s="212"/>
      <c r="H161" s="212"/>
    </row>
    <row r="162" spans="2:8" ht="16.5">
      <c r="B162" s="102" t="s">
        <v>2369</v>
      </c>
      <c r="C162" s="369"/>
      <c r="D162" s="370"/>
      <c r="E162" s="369"/>
      <c r="F162" s="370"/>
      <c r="G162" s="369"/>
      <c r="H162" s="184"/>
    </row>
    <row r="163" spans="2:8" ht="37.5" customHeight="1">
      <c r="B163" s="371" t="s">
        <v>2370</v>
      </c>
      <c r="C163" s="369"/>
      <c r="D163" s="372"/>
      <c r="E163" s="369"/>
      <c r="F163" s="372"/>
      <c r="G163" s="369"/>
      <c r="H163" s="185"/>
    </row>
    <row r="164" spans="2:8" ht="31.5">
      <c r="B164" s="373" t="s">
        <v>2371</v>
      </c>
      <c r="C164" s="369"/>
      <c r="D164" s="182" t="s">
        <v>1503</v>
      </c>
      <c r="E164" s="369"/>
      <c r="F164" s="182" t="str">
        <f>IF(D164=[2]Listes!$K$4,"&lt; Indiquez l'URL de la source &gt;",IF(D164=[2]Listes!$K$5,"&lt; Référence de la section dans le Rapport ITIE ou URL&gt;",IF(D164=[2]Listes!$K$6,"&lt; Référence de la non-applicabilité &gt;","")))</f>
        <v/>
      </c>
      <c r="G164" s="369"/>
      <c r="H164" s="185"/>
    </row>
    <row r="165" spans="2:8" ht="63">
      <c r="B165" s="373" t="s">
        <v>2372</v>
      </c>
      <c r="C165" s="374"/>
      <c r="D165" s="182" t="s">
        <v>1503</v>
      </c>
      <c r="E165" s="369"/>
      <c r="F165" s="182" t="str">
        <f>IF(D165=[2]Listes!$K$4,"&lt; Indiquez l'URL de la source &gt;",IF(D165=[2]Listes!$K$5,"&lt; Référence de la section dans le Rapport ITIE ou URL&gt;",IF(D165=[2]Listes!$K$6,"&lt; Référence de la non-applicabilité &gt;","")))</f>
        <v/>
      </c>
      <c r="G165" s="369"/>
      <c r="H165" s="185"/>
    </row>
    <row r="166" spans="2:8" ht="31.5">
      <c r="B166" s="375" t="s">
        <v>2373</v>
      </c>
      <c r="C166" s="374"/>
      <c r="D166" s="182" t="s">
        <v>1503</v>
      </c>
      <c r="E166" s="369"/>
      <c r="F166" s="182" t="str">
        <f>IF(D166=[2]Listes!$K$4,"&lt; Indiquez l'URL de la source &gt;",IF(D166=[2]Listes!$K$5,"&lt; Référence de la section dans le Rapport ITIE ou URL&gt;",IF(D166=[2]Listes!$K$6,"&lt; Référence de la non-applicabilité &gt;","")))</f>
        <v/>
      </c>
      <c r="G166" s="369"/>
      <c r="H166" s="186"/>
    </row>
    <row r="167" spans="2:8" ht="16.5">
      <c r="B167" s="361"/>
      <c r="C167" s="212"/>
      <c r="D167" s="368"/>
      <c r="E167" s="212"/>
      <c r="F167" s="361"/>
      <c r="G167" s="212"/>
      <c r="H167" s="212"/>
    </row>
    <row r="168" spans="2:8" ht="14.1" customHeight="1">
      <c r="B168" s="302"/>
      <c r="D168" s="302"/>
      <c r="F168" s="302"/>
    </row>
    <row r="169" spans="2:8" ht="17.25" hidden="1" customHeight="1" thickBot="1">
      <c r="B169" s="83"/>
      <c r="C169" s="403" t="s">
        <v>2162</v>
      </c>
      <c r="D169" s="403"/>
      <c r="E169" s="403"/>
      <c r="F169" s="403"/>
      <c r="G169" s="403"/>
      <c r="H169" s="83"/>
    </row>
    <row r="170" spans="2:8" ht="24" hidden="1" customHeight="1" thickBot="1">
      <c r="B170" s="115"/>
      <c r="C170" s="384" t="s">
        <v>2163</v>
      </c>
      <c r="D170" s="384"/>
      <c r="E170" s="384"/>
      <c r="F170" s="384"/>
      <c r="G170" s="384"/>
      <c r="H170" s="115"/>
    </row>
    <row r="171" spans="2:8" ht="24.95" hidden="1" customHeight="1" thickBot="1">
      <c r="B171" s="115"/>
      <c r="C171" s="383" t="s">
        <v>2164</v>
      </c>
      <c r="D171" s="383"/>
      <c r="E171" s="383"/>
      <c r="F171" s="383"/>
      <c r="G171" s="383"/>
      <c r="H171" s="115"/>
    </row>
    <row r="172" spans="2:8" ht="18.600000000000001" hidden="1" customHeight="1" thickBot="1">
      <c r="B172" s="83"/>
      <c r="C172" s="404" t="s">
        <v>2165</v>
      </c>
      <c r="D172" s="377"/>
      <c r="E172" s="377"/>
      <c r="F172" s="377"/>
      <c r="G172" s="405"/>
      <c r="H172" s="116"/>
    </row>
    <row r="173" spans="2:8" ht="17.25" thickBot="1">
      <c r="B173" s="303"/>
      <c r="C173" s="303"/>
      <c r="D173" s="303"/>
      <c r="E173" s="303"/>
      <c r="F173" s="303"/>
      <c r="G173" s="303"/>
      <c r="H173" s="304"/>
    </row>
    <row r="174" spans="2:8" ht="19.5">
      <c r="B174" s="236" t="s">
        <v>2218</v>
      </c>
      <c r="D174" s="131"/>
      <c r="F174" s="131"/>
    </row>
    <row r="175" spans="2:8" ht="15.95" customHeight="1">
      <c r="B175" s="379" t="s">
        <v>2360</v>
      </c>
      <c r="C175" s="379"/>
      <c r="D175" s="379"/>
      <c r="F175" s="129"/>
    </row>
    <row r="176" spans="2:8" ht="16.5"/>
    <row r="177" ht="16.5"/>
    <row r="178" ht="16.5"/>
    <row r="179" ht="16.5"/>
    <row r="180" ht="16.5"/>
    <row r="181" ht="16.5"/>
    <row r="182" ht="16.5"/>
    <row r="183" ht="16.5"/>
    <row r="184" ht="16.5"/>
    <row r="185" ht="16.5"/>
    <row r="186" ht="16.5"/>
    <row r="187" ht="16.5"/>
    <row r="188" ht="16.5"/>
    <row r="189" ht="16.5"/>
    <row r="190" ht="16.5"/>
    <row r="191" ht="16.5"/>
    <row r="192" ht="16.5"/>
    <row r="193" ht="16.5"/>
    <row r="194" ht="16.5"/>
    <row r="195" ht="16.5"/>
    <row r="196" ht="16.5"/>
    <row r="197" ht="16.5"/>
    <row r="198" ht="16.5"/>
    <row r="199" ht="16.5"/>
  </sheetData>
  <mergeCells count="12">
    <mergeCell ref="B175:D175"/>
    <mergeCell ref="B10:E10"/>
    <mergeCell ref="F10:H14"/>
    <mergeCell ref="B11:E11"/>
    <mergeCell ref="B12:E12"/>
    <mergeCell ref="B13:E13"/>
    <mergeCell ref="B14:E14"/>
    <mergeCell ref="B15:H15"/>
    <mergeCell ref="C169:G169"/>
    <mergeCell ref="C170:G170"/>
    <mergeCell ref="C171:G171"/>
    <mergeCell ref="C172:G172"/>
  </mergeCells>
  <dataValidations count="28">
    <dataValidation showInputMessage="1" showErrorMessage="1" sqref="B65"/>
    <dataValidation showInputMessage="1" showErrorMessage="1" promptTitle="Type de déclaration" prompt="Veuillez indiquer le type de déclaration, parmi:_x000a__x000a_Divulgation systématique_x000a_Rapportage ITIE_x000a_Non disponible_x000a_Sans objet" sqref="D37"/>
    <dataValidation type="whole" showInputMessage="1" showErrorMessage="1" sqref="G162:G166">
      <formula1>999999</formula1>
      <formula2>99999999</formula2>
    </dataValidation>
    <dataValidation type="textLength" allowBlank="1" showInputMessage="1" showErrorMessage="1" sqref="H162:H166">
      <formula1>0</formula1>
      <formula2>350</formula2>
    </dataValidation>
    <dataValidation type="decimal" errorStyle="warning" operator="greaterThan" allowBlank="1" showInputMessage="1" showErrorMessage="1" errorTitle="Valeur non-numérique détectée" error="Veuillez saisir uniquement des chiffres dans cette cellule. Si des informations supplémentaires sont appropriées, veuillez les inclure dans les colonnes appropriées à droite." promptTitle="Emploi -secteur extractif- femme" prompt="Représente la part de femmes employés dans le secteur extractif, en chiffres absolus._x000a__x000a__x000a_Veuillez entrer uniquement les chiffres dans cette cellule. Ajoutez des " sqref="D156">
      <formula1>2</formula1>
    </dataValidation>
    <dataValidation type="decimal" errorStyle="warning" operator="greaterThan" allowBlank="1" showInputMessage="1" showErrorMessage="1" errorTitle="Valeur non-numérique détectée" error="Veuillez saisir uniquement des chiffres dans cette cellule. Si des informations supplémentaires sont appropriées, veuillez les inclure dans les colonnes appropriées à droite." promptTitle="Emploi -secteur extractif- homme" prompt="Représente la part d'hommes employés dans le secteur extractif, en chiffres absolus._x000a__x000a__x000a_Veuillez entrer uniquement les chiffres dans cette cellule. Ajoutez des " sqref="D155">
      <formula1>2</formula1>
    </dataValidation>
    <dataValidation type="decimal" errorStyle="warning" operator="greaterThan" allowBlank="1" showInputMessage="1" showErrorMessage="1" errorTitle="Valeur non-numérique détectée" error="Veuillez saisir uniquement des chiffres dans cette cellule. Si des informations supplémentaires sont appropriées, veuillez les inclure dans les colonnes appropriées à droite." promptTitle="Emploi -secteur extractif-" prompt="Représente la part du secteur extractif dans l'emploi, en pourcentage_x000a__x000a__x000a_Veuillez entrer uniquement les chiffres dans cette cellule." sqref="F155:F158">
      <formula1>0</formula1>
    </dataValidation>
    <dataValidation type="whole" allowBlank="1" showInputMessage="1" showErrorMessage="1" errorTitle="Veuillez ne pas modifier" error="Veuillez ne pas modifier ces cellules" sqref="B80 F80">
      <formula1>5</formula1>
      <formula2>6</formula2>
    </dataValidation>
    <dataValidation type="whole" allowBlank="1" showInputMessage="1" showErrorMessage="1" errorTitle="Veuillez ne pas modifier" error="Veuillez ne pas modifier ces cellules" sqref="B84 B86">
      <formula1>1</formula1>
      <formula2>4</formula2>
    </dataValidation>
    <dataValidation type="list" showInputMessage="1" showErrorMessage="1" promptTitle="Type de déclaration" prompt="Veuillez indiquer le type de déclaration, parmi:_x000a__x000a_Divulgation systématique_x000a_Rapportage ITIE_x000a_Non disponible_x000a_Sans objet" sqref="D25:D28 D40:D42 D158:D160 D138:D140 D52:D54 D147 D62 D66:D67 D32:D36 D78:D79 D83 D91 D95 D99 D45:D49 D72:D73 D103:D104 D122 D127:D129 D110:D115 D118 D57:D59 D132:D135 D143:D144 D149 D164:D166">
      <formula1>Reporting_options_list</formula1>
    </dataValidation>
    <dataValidation allowBlank="1" showInputMessage="1" showErrorMessage="1" errorTitle="Veuillez ne pas modifier" error="Veuillez ne pas modifier ces cellules" sqref="B148:B149 B131 B138:B140 B175:D175 B155:B158"/>
    <dataValidation type="list" allowBlank="1" showInputMessage="1" showErrorMessage="1" errorTitle="Unité utilisée erronée" error="Veuillez sélectionner entre barils, Sm3, tonnes, onces (oz) ou carats._x000a__x000a_Si les informations d'origine n'est pas valide, convertir le nombre en unités standard et inclure d’origine dans la section des commentaires." promptTitle="Préciser l’unité de mesure" prompt="Veuillez sélectionner entre barils, Sm3, tonnes, onces (oz) ou carats dans le menu déroulant" sqref="F68 F74 F85 F87">
      <formula1>"&lt;Selectionner unité&gt;,Sm3,Sm3 o.e.,Barils,Tonnes,oz,carats,Scf"</formula1>
    </dataValidation>
    <dataValidation type="whole" allowBlank="1" showInputMessage="1" showErrorMessage="1" errorTitle="Veuillez ne pas modifier" error="Veuillez ne pas modifier ces cellules" sqref="C169:G172">
      <formula1>444</formula1>
      <formula2>445</formula2>
    </dataValidation>
    <dataValidation type="decimal" errorStyle="warning" operator="greaterThan" allowBlank="1" showInputMessage="1" showErrorMessage="1" errorTitle="Valeur non-numérique détectée" error="Veuillez saisir uniquement des chiffres dans cette cellule. _x000a__x000a_Si des informations supplémentaires sont appropriées, veuillez les inclure dans les colonnes appropriées à droite." promptTitle="Total des exportations" prompt="Il s'agit des exportations totales pour l'année en question, y compris les revenus provenant de secteurs non extractifs._x000a__x000a_Veuillez entrer uniquement l" sqref="D154">
      <formula1>2</formula1>
    </dataValidation>
    <dataValidation type="decimal" errorStyle="warning" operator="greaterThan" allowBlank="1" showInputMessage="1" showErrorMessage="1" errorTitle="Valeur non-numérique détectée" error="Veuillez saisir uniquement des chiffres dans cette cellule. _x000a__x000a_Si des informations supplémentaires sont appropriées, veuillez les inclure dans les colonnes appropriées à droite." promptTitle="Revenus du Gouvernement-tous sec" prompt="Cela se rapporte au total des revenus gouvernementaux de l'année concernée, y compris les revenus tirés des secteurs non extractifs._x000a__x000a_Entrer uniquemen" sqref="D152">
      <formula1>2</formula1>
    </dataValidation>
    <dataValidation type="decimal" errorStyle="warning" operator="greaterThan" allowBlank="1" showInputMessage="1" showErrorMessage="1" errorTitle="Valeur non-numérique détectée" error="Veuillez saisir uniquement des chiffres dans cette cellule. _x000a__x000a_Si des informations supplémentaires sont appropriées, veuillez les inclure dans les colonnes appropriées à droite." promptTitle="Revenus du Gouvernement -extract" prompt="Cela se rapporte aux revenus gouvernementaux provenant du secteur extractif, y compris les revenus non rapprochés._x000a__x000a_Veuillez entrer uniquement les chi" sqref="D151">
      <formula1>2</formula1>
    </dataValidation>
    <dataValidation type="decimal" errorStyle="warning" operator="greaterThan" allowBlank="1" showInputMessage="1" showErrorMessage="1" errorTitle="Valeur non-numérique détectée" error="Veuillez saisir uniquement des chiffres dans cette cellule. _x000a__x000a_Si des informations supplémentaires sont appropriées, veuillez les inclure dans les colonnes appropriées à droite." promptTitle="Produit Intérieur Brut" prompt="Cela se rapporte au produit intérieur brut, en USD courants ou en devise locale._x000a__x000a_Veuillez ne saisir que des chiffres dans cette cellule. Si d'autres " sqref="D150">
      <formula1>2</formula1>
    </dataValidation>
    <dataValidation type="decimal" errorStyle="warning" operator="greaterThan" allowBlank="1" showInputMessage="1" showErrorMessage="1" errorTitle="Valeur non-numérique détectée" error="Veuillez saisir uniquement des chiffres dans cette cellule. Si des informations supplémentaires sont appropriées, veuillez les inclure dans les colonnes appropriées à droite." promptTitle="Valeur ajoutée brute -Industries" prompt="La valeur ajoutée brute fait référence au nombre absolu représentant la part du secteur extractif dans le PIB._x000a__x000a_Veuillez entrer uniquement les chiffre" sqref="D148">
      <formula1>2</formula1>
    </dataValidation>
    <dataValidation type="decimal" errorStyle="warning" operator="greaterThan" allowBlank="1" showInputMessage="1" showErrorMessage="1" errorTitle="Valeur non-numérique détectée" error="Veuillez saisir uniquement des chiffres dans cette cellule. _x000a__x000a_Si des informations supplémentaires sont appropriées, veuillez les inclure dans les colonnes appropriées à droite." promptTitle="Exportations -secteur extractif-" prompt="Cela se rapporte à la part du secteur extractif dans les exportations totales d'un pays, en chiffres absolus._x000a__x000a_Veuillez entrer uniquement les chiffres" sqref="D153">
      <formula1>2</formula1>
    </dataValidation>
    <dataValidation type="decimal" errorStyle="warning" operator="greaterThan" allowBlank="1" showInputMessage="1" showErrorMessage="1" errorTitle="Valeur non-numérique détectée" error="Veuillez saisir uniquement des chiffres dans cette cellule. Si des informations supplémentaires sont appropriées, veuillez les inclure dans les colonnes appropriées à droite." promptTitle="Emploi -secteur extractif-" prompt="Représente la part du secteur extractif dans l'emploi, en chiffres absolus._x000a__x000a__x000a_Veuillez entrer uniquement les chiffres dans cette cellule. Ajoutez des " sqref="D157">
      <formula1>2</formula1>
    </dataValidation>
    <dataValidation type="decimal" allowBlank="1" showInputMessage="1" showErrorMessage="1" sqref="D108">
      <formula1>10000</formula1>
      <formula2>50000</formula2>
    </dataValidation>
    <dataValidation type="decimal" errorStyle="warning" operator="greaterThan" allowBlank="1" showInputMessage="1" showErrorMessage="1" errorTitle="Valeur non-numérique détectée" error="Veuillez saisir uniquement des chiffres dans cette cellule. _x000a__x000a_Si des informations supplémentaires sont appropriées, veuillez les inclure dans les colonnes appropriées à droite." promptTitle="Matières premières volume/valeur" prompt="Veuillez renseigner le nom de la matière première dans la colonne de gauche, en indiquant s'il s'agit d'un volume ou d'une valeur._x000a__x000a_Veuillez saisir un" sqref="D68:D69 D74:D75 D85 D87:D88">
      <formula1>0</formula1>
    </dataValidation>
    <dataValidation type="decimal" errorStyle="warning" operator="greaterThan" allowBlank="1" showInputMessage="1" showErrorMessage="1" errorTitle="Valeur non-numérique détectée" error="Veuillez saisir uniquement des chiffres dans cette cellule. _x000a__x000a_Si des informations supplémentaires sont appropriées, veuillez les inclure dans les colonnes appropriées à droite." promptTitle="Valeur totale" prompt="Veuillez indiquer le total des revenus._x000a__x000a_Veuillez saisir uniquement des chiffres dans cette cellule. Si des informations supplémentaires sont appropri" sqref="D100 D123:D124 D92 D96 D136:D137 D119">
      <formula1>0</formula1>
    </dataValidation>
    <dataValidation type="list" operator="equal" showInputMessage="1" showErrorMessage="1" errorTitle="Saisie erronée" error="Entrée non-valide" promptTitle="Veuillez indiquer la devise" prompt="Saisissez les 3 lettres du code-devise de l’ISO." sqref="F139:F140 F159:F160 F133:F134 F119 F123:F124 F100 F148:F154 F96 F92 F136:F137">
      <formula1>Currency_code_list</formula1>
    </dataValidation>
    <dataValidation type="decimal" allowBlank="1" showInputMessage="1" showErrorMessage="1" errorTitle="Veuillez ne pas modifier" error="Veuillez ne pas modifier ces cellules" sqref="B173:D174 E173:H175">
      <formula1>10000</formula1>
      <formula2>50000</formula2>
    </dataValidation>
    <dataValidation type="whole" allowBlank="1" showInputMessage="1" showErrorMessage="1" errorTitle="Veuillez ne pas modifier" error="Veuillez ne pas modifier ces cellules" sqref="B23 B106 B102 B98 B94 B90 B82 B77 B71 B162:B166 B61 B56 B51 B44 B39 B17 B109:B130 B132:B137 B141:B147 B150:B154 B159:B160 B64">
      <formula1>10000</formula1>
      <formula2>50000</formula2>
    </dataValidation>
    <dataValidation type="textLength" allowBlank="1" showInputMessage="1" showErrorMessage="1" errorTitle="Veuillez ne pas modifier" error="Veuillez ne pas modifier ces cellules" sqref="B24:B26 B81 B72:B73 B167 B19:B22 B70 B76 B99:B101 B107:B108 B91:B93 B95:B97 B83 B103:B105 B88:B89 B78:B79 B161 B28:B29 D80 D107">
      <formula1>10000</formula1>
      <formula2>50000</formula2>
    </dataValidation>
    <dataValidation type="whole" allowBlank="1" showInputMessage="1" showErrorMessage="1" errorTitle="Veuillez ne pas modifier" error="Veuillez ne pas modifier ces cellules" sqref="B30:B38 B40:B43 B45:B50 B52:B55 B62:B63 B66:B67 B57:B60">
      <formula1>10000</formula1>
      <formula2>500000</formula2>
    </dataValidation>
  </dataValidations>
  <hyperlinks>
    <hyperlink ref="B30" r:id="rId1" location="r2-2" display="Exigence ITIE 2.2: Octroi des licences"/>
    <hyperlink ref="B44" r:id="rId2" location="r2-4"/>
    <hyperlink ref="B51" r:id="rId3" location="r2-5"/>
    <hyperlink ref="B56" r:id="rId4" location="r2-6"/>
    <hyperlink ref="B61" r:id="rId5" location="r3-1"/>
    <hyperlink ref="B64" r:id="rId6" location="r3-2"/>
    <hyperlink ref="B71" r:id="rId7" location="r3-3"/>
    <hyperlink ref="B77" r:id="rId8" location="r4-1"/>
    <hyperlink ref="B82" r:id="rId9" location="r4-2"/>
    <hyperlink ref="B90" r:id="rId10" location="r4-3"/>
    <hyperlink ref="B94" r:id="rId11" location="r4-4"/>
    <hyperlink ref="B98" r:id="rId12" location="r4-5"/>
    <hyperlink ref="B102" r:id="rId13" location="r4-6"/>
    <hyperlink ref="B106" r:id="rId14" location="r4-8"/>
    <hyperlink ref="B109" r:id="rId15" location="r4-9"/>
    <hyperlink ref="B117" r:id="rId16" location="r5-1"/>
    <hyperlink ref="B121" r:id="rId17" location="r5-2"/>
    <hyperlink ref="B126" r:id="rId18" location="r5-3"/>
    <hyperlink ref="B142" r:id="rId19" location="r6-2"/>
    <hyperlink ref="B146" r:id="rId20" location="r6-3"/>
    <hyperlink ref="B131" r:id="rId21" location="r6-1" display="Exigence ITIE 6.1: Dépenses sociales "/>
    <hyperlink ref="B15:H15" r:id="rId22" display="If you have any questions, please contact data@eiti.org"/>
    <hyperlink ref="C172:G172" r:id="rId23" display="Give us your feedback or report a conflict in the data! Write to us at  data@eiti.org"/>
    <hyperlink ref="G172" r:id="rId24" display="Give us your feedback or report a conflict in the data! Write to us at  data@eiti.org"/>
    <hyperlink ref="E172:F172" r:id="rId25" display="Give us your feedback or report a conflict in the data! Write to us at  data@eiti.org"/>
    <hyperlink ref="F172" r:id="rId26" display="Give us your feedback or report a conflict in the data! Write to us at  data@eiti.org"/>
    <hyperlink ref="C170:G170" r:id="rId27" display="Vous voulez en savoir plus sur votre pays ? Vérifiez si votre pays met en œuvre la Norme ITIE en visitant https://eiti.org/countries"/>
    <hyperlink ref="C171:G171" r:id="rId28" display="Pour la version la plus récente des modèles de données résumées, consultez https://eiti.org/fr/document/modele-donnees-resumees-itie"/>
    <hyperlink ref="B23" r:id="rId29" location="r2-1"/>
    <hyperlink ref="B39" r:id="rId30" location="r2-3"/>
    <hyperlink ref="B148" r:id="rId31"/>
    <hyperlink ref="C169:G169" r:id="rId32" display="Pour plus d’information sur l’ITIE, visitez notre site Internet  https://eiti.org"/>
    <hyperlink ref="B162" r:id="rId33" location="r6-4" display="EITI Requirement 6.4: Environmental impact"/>
    <hyperlink ref="B65" r:id="rId34" display="(Harmonised System Codes)"/>
    <hyperlink ref="F58" r:id="rId35"/>
    <hyperlink ref="F59" r:id="rId36"/>
    <hyperlink ref="F129" r:id="rId37"/>
  </hyperlinks>
  <pageMargins left="0.25" right="0.25" top="0.75" bottom="0.75" header="0.3" footer="0.3"/>
  <pageSetup paperSize="8" fitToHeight="0" orientation="landscape" horizontalDpi="2400" verticalDpi="2400" r:id="rId38"/>
  <drawing r:id="rId39"/>
  <legacyDrawing r:id="rId40"/>
</worksheet>
</file>

<file path=xl/worksheets/sheet4.xml><?xml version="1.0" encoding="utf-8"?>
<worksheet xmlns="http://schemas.openxmlformats.org/spreadsheetml/2006/main" xmlns:r="http://schemas.openxmlformats.org/officeDocument/2006/relationships">
  <sheetPr codeName="Sheet4">
    <tabColor rgb="FF00B050"/>
  </sheetPr>
  <dimension ref="B1:L156"/>
  <sheetViews>
    <sheetView showGridLines="0" topLeftCell="A72" zoomScale="70" zoomScaleNormal="70" workbookViewId="0">
      <selection activeCell="A80" sqref="A80"/>
    </sheetView>
  </sheetViews>
  <sheetFormatPr baseColWidth="10" defaultColWidth="4" defaultRowHeight="24" customHeight="1"/>
  <cols>
    <col min="1" max="1" width="4" style="17"/>
    <col min="2" max="2" width="84" style="17" bestFit="1" customWidth="1"/>
    <col min="3" max="3" width="42.140625" style="17" customWidth="1"/>
    <col min="4" max="4" width="36" style="17" customWidth="1"/>
    <col min="5" max="5" width="39.85546875" style="17" customWidth="1"/>
    <col min="6" max="6" width="27" style="17" customWidth="1"/>
    <col min="7" max="7" width="22.85546875" style="17" customWidth="1"/>
    <col min="8" max="8" width="22" style="17" customWidth="1"/>
    <col min="9" max="9" width="19.42578125" style="17" customWidth="1"/>
    <col min="10" max="10" width="12.140625" style="17" customWidth="1"/>
    <col min="11" max="11" width="13.7109375" style="17" customWidth="1"/>
    <col min="12" max="16384" width="4" style="17"/>
  </cols>
  <sheetData>
    <row r="1" spans="2:10" ht="15.75" hidden="1" customHeight="1"/>
    <row r="2" spans="2:10" ht="16.5" hidden="1">
      <c r="B2" s="18"/>
    </row>
    <row r="3" spans="2:10" ht="16.5" hidden="1">
      <c r="B3" s="18"/>
      <c r="C3" s="19"/>
      <c r="D3" s="19"/>
      <c r="E3" s="19" t="s">
        <v>2172</v>
      </c>
    </row>
    <row r="4" spans="2:10" ht="16.5" hidden="1">
      <c r="B4" s="18"/>
      <c r="C4" s="19"/>
      <c r="D4" s="19"/>
      <c r="E4" s="19" t="str">
        <f>Introduction!G4</f>
        <v>AAAA-MM-JJ</v>
      </c>
    </row>
    <row r="5" spans="2:10" ht="16.5" hidden="1"/>
    <row r="6" spans="2:10" ht="16.5" hidden="1"/>
    <row r="7" spans="2:10" ht="16.5"/>
    <row r="8" spans="2:10" ht="16.5">
      <c r="B8" s="21" t="s">
        <v>2320</v>
      </c>
      <c r="C8" s="83"/>
      <c r="D8" s="83"/>
      <c r="E8" s="83"/>
    </row>
    <row r="9" spans="2:10" ht="17.100000000000001" customHeight="1">
      <c r="B9" s="82" t="s">
        <v>2173</v>
      </c>
      <c r="C9" s="119"/>
      <c r="D9" s="82"/>
      <c r="E9" s="119"/>
      <c r="F9" s="120"/>
      <c r="G9" s="120"/>
      <c r="H9" s="120"/>
    </row>
    <row r="10" spans="2:10" ht="30.6" customHeight="1">
      <c r="B10" s="121" t="s">
        <v>2321</v>
      </c>
      <c r="C10" s="84"/>
      <c r="D10" s="408"/>
      <c r="E10" s="84"/>
      <c r="F10" s="52"/>
      <c r="G10" s="52"/>
      <c r="H10" s="52"/>
    </row>
    <row r="11" spans="2:10" ht="30.95" customHeight="1">
      <c r="B11" s="121" t="s">
        <v>2322</v>
      </c>
      <c r="C11" s="84"/>
      <c r="D11" s="408"/>
      <c r="E11" s="84"/>
      <c r="F11" s="52"/>
      <c r="G11" s="52"/>
      <c r="H11" s="52"/>
    </row>
    <row r="12" spans="2:10" ht="50.1" customHeight="1">
      <c r="B12" s="121" t="s">
        <v>2323</v>
      </c>
      <c r="C12" s="84"/>
      <c r="D12" s="408"/>
      <c r="E12" s="84"/>
      <c r="F12" s="52"/>
      <c r="G12" s="52"/>
      <c r="H12" s="52"/>
    </row>
    <row r="13" spans="2:10" ht="15.6" customHeight="1">
      <c r="B13" s="121" t="s">
        <v>2324</v>
      </c>
      <c r="C13" s="84"/>
      <c r="D13" s="408"/>
      <c r="E13" s="84"/>
      <c r="F13" s="52"/>
      <c r="G13" s="52"/>
      <c r="H13" s="52"/>
    </row>
    <row r="14" spans="2:10" ht="16.5">
      <c r="B14" s="122" t="s">
        <v>2325</v>
      </c>
      <c r="C14" s="85"/>
      <c r="D14" s="85"/>
      <c r="E14" s="85"/>
      <c r="F14" s="86"/>
      <c r="G14" s="86"/>
      <c r="H14" s="86"/>
      <c r="I14" s="86"/>
      <c r="J14" s="86"/>
    </row>
    <row r="15" spans="2:10" ht="16.5"/>
    <row r="16" spans="2:10" ht="24.75" thickBot="1">
      <c r="B16" s="409" t="s">
        <v>2326</v>
      </c>
      <c r="C16" s="409"/>
      <c r="D16" s="409"/>
      <c r="E16" s="409"/>
    </row>
    <row r="17" spans="2:12" s="87" customFormat="1" ht="25.5" customHeight="1" thickBot="1">
      <c r="B17" s="410" t="s">
        <v>2071</v>
      </c>
      <c r="C17" s="410"/>
      <c r="D17" s="410"/>
      <c r="E17" s="410"/>
    </row>
    <row r="18" spans="2:12" s="71" customFormat="1" ht="16.5">
      <c r="B18" s="411"/>
      <c r="C18" s="411"/>
      <c r="D18" s="411"/>
      <c r="E18" s="411"/>
    </row>
    <row r="19" spans="2:12" s="71" customFormat="1" ht="19.5">
      <c r="B19" s="188" t="s">
        <v>2327</v>
      </c>
      <c r="C19" s="189"/>
      <c r="D19" s="190"/>
      <c r="E19" s="190"/>
      <c r="F19" s="123"/>
    </row>
    <row r="20" spans="2:12" s="71" customFormat="1" ht="16.5">
      <c r="B20" s="17" t="s">
        <v>2072</v>
      </c>
      <c r="C20" s="17" t="s">
        <v>2119</v>
      </c>
      <c r="D20" s="17" t="s">
        <v>2328</v>
      </c>
      <c r="E20" s="17" t="s">
        <v>2329</v>
      </c>
      <c r="F20" s="123"/>
      <c r="G20" s="125"/>
    </row>
    <row r="21" spans="2:12" s="71" customFormat="1" ht="16.5">
      <c r="B21" s="205" t="s">
        <v>2526</v>
      </c>
      <c r="C21" s="205" t="s">
        <v>2122</v>
      </c>
      <c r="D21" s="206" t="s">
        <v>2536</v>
      </c>
      <c r="E21" s="126">
        <f>SUMIF(Government_revenues_table[Entité de l’État],Government_agencies[[#This Row],[Nom complet de l’entité]],Government_revenues_table[Valeur des revenus])</f>
        <v>316949335.62</v>
      </c>
      <c r="F21" s="125"/>
      <c r="G21" s="127"/>
    </row>
    <row r="22" spans="2:12" s="71" customFormat="1" ht="16.5">
      <c r="B22" s="206" t="s">
        <v>2527</v>
      </c>
      <c r="C22" s="206" t="s">
        <v>2125</v>
      </c>
      <c r="D22" s="206" t="s">
        <v>2536</v>
      </c>
      <c r="E22" s="126">
        <f>SUMIF(Government_revenues_table[Entité de l’État],Government_agencies[[#This Row],[Nom complet de l’entité]],Government_revenues_table[Valeur des revenus])</f>
        <v>680650556.22000003</v>
      </c>
      <c r="F22" s="127"/>
      <c r="G22" s="17"/>
      <c r="J22" s="123"/>
      <c r="K22" s="123"/>
      <c r="L22" s="123"/>
    </row>
    <row r="23" spans="2:12" s="71" customFormat="1" ht="16.5">
      <c r="B23" s="206" t="s">
        <v>2528</v>
      </c>
      <c r="C23" s="206" t="s">
        <v>2122</v>
      </c>
      <c r="D23" s="206" t="s">
        <v>2536</v>
      </c>
      <c r="E23" s="126">
        <f>SUMIF(Government_revenues_table[Entité de l’État],Government_agencies[[#This Row],[Nom complet de l’entité]],Government_revenues_table[Valeur des revenus])</f>
        <v>5440559</v>
      </c>
      <c r="F23" s="125"/>
      <c r="G23" s="17"/>
      <c r="J23" s="125"/>
      <c r="K23" s="125"/>
      <c r="L23" s="125"/>
    </row>
    <row r="24" spans="2:12" s="71" customFormat="1" ht="16.5">
      <c r="B24" s="206" t="s">
        <v>2529</v>
      </c>
      <c r="C24" s="206" t="s">
        <v>2122</v>
      </c>
      <c r="D24" s="206" t="s">
        <v>2536</v>
      </c>
      <c r="E24" s="126">
        <f>SUMIF(Government_revenues_table[Entité de l’État],Government_agencies[[#This Row],[Nom complet de l’entité]],Government_revenues_table[Valeur des revenus])</f>
        <v>96283</v>
      </c>
      <c r="F24" s="64"/>
      <c r="J24" s="127"/>
      <c r="K24" s="127"/>
      <c r="L24" s="127"/>
    </row>
    <row r="25" spans="2:12" s="71" customFormat="1" ht="16.5">
      <c r="B25" s="206" t="s">
        <v>2530</v>
      </c>
      <c r="C25" s="206" t="s">
        <v>2122</v>
      </c>
      <c r="D25" s="206" t="s">
        <v>2536</v>
      </c>
      <c r="E25" s="126">
        <f>SUMIF(Government_revenues_table[Entité de l’État],Government_agencies[[#This Row],[Nom complet de l’entité]],Government_revenues_table[Valeur des revenus])</f>
        <v>0</v>
      </c>
      <c r="F25" s="64"/>
      <c r="J25" s="125"/>
      <c r="K25" s="125"/>
      <c r="L25" s="125"/>
    </row>
    <row r="26" spans="2:12" s="71" customFormat="1" ht="16.5">
      <c r="B26" s="206" t="s">
        <v>2531</v>
      </c>
      <c r="C26" s="206" t="s">
        <v>2122</v>
      </c>
      <c r="D26" s="206" t="s">
        <v>2536</v>
      </c>
      <c r="E26" s="126">
        <f>SUMIF(Government_revenues_table[Entité de l’État],Government_agencies[[#This Row],[Nom complet de l’entité]],Government_revenues_table[Valeur des revenus])</f>
        <v>0</v>
      </c>
      <c r="F26" s="204"/>
      <c r="J26" s="125"/>
      <c r="K26" s="125"/>
      <c r="L26" s="125"/>
    </row>
    <row r="27" spans="2:12" s="71" customFormat="1" ht="16.5">
      <c r="B27" s="206" t="s">
        <v>2532</v>
      </c>
      <c r="C27" s="206" t="s">
        <v>2122</v>
      </c>
      <c r="D27" s="206" t="s">
        <v>2536</v>
      </c>
      <c r="E27" s="126">
        <f>SUMIF(Government_revenues_table[Entité de l’État],Government_agencies[[#This Row],[Nom complet de l’entité]],Government_revenues_table[Valeur des revenus])</f>
        <v>0</v>
      </c>
      <c r="F27" s="204"/>
      <c r="J27" s="125"/>
      <c r="K27" s="125"/>
      <c r="L27" s="125"/>
    </row>
    <row r="28" spans="2:12" s="71" customFormat="1" ht="16.5">
      <c r="B28" s="71" t="s">
        <v>2537</v>
      </c>
      <c r="C28" s="206" t="s">
        <v>2125</v>
      </c>
      <c r="D28" s="206" t="s">
        <v>2536</v>
      </c>
      <c r="E28" s="126">
        <f>SUMIF(Government_revenues_table[Entité de l’État],Government_agencies[[#This Row],[Nom complet de l’entité]],Government_revenues_table[Valeur des revenus])</f>
        <v>0</v>
      </c>
      <c r="F28" s="204"/>
      <c r="J28" s="125"/>
      <c r="K28" s="125"/>
      <c r="L28" s="125"/>
    </row>
    <row r="29" spans="2:12" s="71" customFormat="1" ht="16.5">
      <c r="B29" s="206" t="s">
        <v>2533</v>
      </c>
      <c r="C29" s="206" t="s">
        <v>2122</v>
      </c>
      <c r="D29" s="206" t="s">
        <v>2536</v>
      </c>
      <c r="E29" s="126">
        <f>SUMIF(Government_revenues_table[Entité de l’État],Government_agencies[[#This Row],[Nom complet de l’entité]],Government_revenues_table[Valeur des revenus])</f>
        <v>0</v>
      </c>
      <c r="F29" s="204"/>
      <c r="J29" s="125"/>
      <c r="K29" s="125"/>
      <c r="L29" s="125"/>
    </row>
    <row r="30" spans="2:12" s="71" customFormat="1" ht="16.5">
      <c r="B30" s="206" t="s">
        <v>2534</v>
      </c>
      <c r="C30" s="206" t="s">
        <v>2124</v>
      </c>
      <c r="D30" s="206" t="s">
        <v>2536</v>
      </c>
      <c r="E30" s="126">
        <f>SUMIF(Government_revenues_table[Entité de l’État],Government_agencies[[#This Row],[Nom complet de l’entité]],Government_revenues_table[Valeur des revenus])</f>
        <v>0</v>
      </c>
      <c r="F30" s="204"/>
      <c r="J30" s="125"/>
      <c r="K30" s="125"/>
      <c r="L30" s="125"/>
    </row>
    <row r="31" spans="2:12" s="71" customFormat="1" ht="16.5">
      <c r="B31" s="206" t="s">
        <v>2535</v>
      </c>
      <c r="C31" s="206" t="s">
        <v>2124</v>
      </c>
      <c r="D31" s="206" t="s">
        <v>2536</v>
      </c>
      <c r="E31" s="126">
        <f>SUMIF(Government_revenues_table[Entité de l’État],Government_agencies[[#This Row],[Nom complet de l’entité]],Government_revenues_table[Valeur des revenus])</f>
        <v>0</v>
      </c>
      <c r="F31" s="64"/>
    </row>
    <row r="32" spans="2:12" s="71" customFormat="1" ht="16.5">
      <c r="B32" s="64"/>
      <c r="E32" s="64"/>
    </row>
    <row r="33" spans="2:9" s="71" customFormat="1" ht="16.5">
      <c r="E33" s="123"/>
    </row>
    <row r="34" spans="2:9" s="71" customFormat="1" ht="16.5">
      <c r="E34" s="64"/>
    </row>
    <row r="35" spans="2:9" s="71" customFormat="1" ht="16.5">
      <c r="B35" s="64"/>
    </row>
    <row r="36" spans="2:9" s="71" customFormat="1" ht="20.25" thickBot="1">
      <c r="B36" s="188" t="s">
        <v>2331</v>
      </c>
      <c r="C36" s="189"/>
      <c r="D36" s="189"/>
      <c r="E36" s="189"/>
      <c r="F36" s="189"/>
      <c r="G36" s="190"/>
      <c r="H36" s="190"/>
      <c r="I36" s="190"/>
    </row>
    <row r="37" spans="2:9" s="71" customFormat="1" ht="17.25" thickBot="1">
      <c r="B37" s="193" t="s">
        <v>2330</v>
      </c>
      <c r="C37" s="193"/>
      <c r="D37" s="193"/>
      <c r="E37" s="39"/>
      <c r="F37" s="39"/>
      <c r="G37" s="191"/>
      <c r="H37" s="191"/>
      <c r="I37" s="191"/>
    </row>
    <row r="38" spans="2:9" s="71" customFormat="1" ht="66">
      <c r="B38" s="207" t="s">
        <v>2538</v>
      </c>
      <c r="C38" s="208" t="s">
        <v>2539</v>
      </c>
      <c r="D38" s="209" t="s">
        <v>2540</v>
      </c>
      <c r="E38" s="39"/>
      <c r="F38" s="39"/>
      <c r="G38" s="191"/>
      <c r="H38" s="191"/>
      <c r="I38" s="191"/>
    </row>
    <row r="39" spans="2:9" s="71" customFormat="1" ht="19.5">
      <c r="B39" s="192"/>
      <c r="C39" s="39"/>
      <c r="D39" s="39"/>
      <c r="E39" s="39"/>
      <c r="F39" s="39"/>
      <c r="G39" s="191"/>
      <c r="H39" s="191"/>
      <c r="I39" s="191"/>
    </row>
    <row r="40" spans="2:9" s="71" customFormat="1" ht="82.5">
      <c r="B40" s="124" t="s">
        <v>2073</v>
      </c>
      <c r="C40" s="124" t="s">
        <v>2522</v>
      </c>
      <c r="D40" s="17" t="s">
        <v>2332</v>
      </c>
      <c r="E40" s="17" t="s">
        <v>1465</v>
      </c>
      <c r="F40" s="44" t="s">
        <v>2333</v>
      </c>
      <c r="G40" s="44" t="s">
        <v>2334</v>
      </c>
      <c r="H40" s="44" t="s">
        <v>2130</v>
      </c>
      <c r="I40" s="44" t="s">
        <v>2335</v>
      </c>
    </row>
    <row r="41" spans="2:9" s="71" customFormat="1" ht="16.5">
      <c r="B41" s="205" t="s">
        <v>2541</v>
      </c>
      <c r="C41" s="205" t="s">
        <v>2125</v>
      </c>
      <c r="D41" s="205">
        <v>600006476</v>
      </c>
      <c r="E41" s="205" t="s">
        <v>1489</v>
      </c>
      <c r="F41" s="205" t="s">
        <v>1489</v>
      </c>
      <c r="G41" s="210" t="s">
        <v>2542</v>
      </c>
      <c r="H41" s="210" t="s">
        <v>2543</v>
      </c>
      <c r="I41" s="126">
        <f>SUMIF(Table10[Entreprise],Companies[[#This Row],[Nom complet de l’entreprise]],Table10[Valeur de revenus])</f>
        <v>2023</v>
      </c>
    </row>
    <row r="42" spans="2:9" s="71" customFormat="1" ht="16.5">
      <c r="B42" s="205" t="s">
        <v>2544</v>
      </c>
      <c r="C42" s="205" t="s">
        <v>2125</v>
      </c>
      <c r="D42" s="206" t="s">
        <v>2545</v>
      </c>
      <c r="E42" s="205" t="s">
        <v>1489</v>
      </c>
      <c r="F42" s="205" t="s">
        <v>1489</v>
      </c>
      <c r="G42" s="128" t="s">
        <v>1503</v>
      </c>
      <c r="H42" s="128" t="s">
        <v>1503</v>
      </c>
      <c r="I42" s="126">
        <f>SUMIF(Table10[Entreprise],Companies[[#This Row],[Nom complet de l’entreprise]],Table10[Valeur de revenus])</f>
        <v>0</v>
      </c>
    </row>
    <row r="43" spans="2:9" s="71" customFormat="1" ht="16.5">
      <c r="B43" s="205" t="s">
        <v>2546</v>
      </c>
      <c r="C43" s="206" t="s">
        <v>2547</v>
      </c>
      <c r="D43" s="206">
        <v>600002755</v>
      </c>
      <c r="E43" s="206" t="s">
        <v>1489</v>
      </c>
      <c r="F43" s="206" t="s">
        <v>1489</v>
      </c>
      <c r="G43" s="210" t="s">
        <v>2548</v>
      </c>
      <c r="H43" s="128" t="s">
        <v>1503</v>
      </c>
      <c r="I43" s="126">
        <f>SUMIF(Table10[Entreprise],Companies[[#This Row],[Nom complet de l’entreprise]],Table10[Valeur de revenus])</f>
        <v>100752316</v>
      </c>
    </row>
    <row r="44" spans="2:9" s="71" customFormat="1" ht="18.75" customHeight="1">
      <c r="B44" s="205" t="s">
        <v>2549</v>
      </c>
      <c r="C44" s="206" t="s">
        <v>2547</v>
      </c>
      <c r="D44" s="206" t="s">
        <v>2545</v>
      </c>
      <c r="E44" s="206" t="s">
        <v>1489</v>
      </c>
      <c r="F44" s="206" t="s">
        <v>1489</v>
      </c>
      <c r="G44" s="210" t="s">
        <v>2550</v>
      </c>
      <c r="H44" s="128" t="s">
        <v>1503</v>
      </c>
      <c r="I44" s="126">
        <f>SUMIF(Table10[Entreprise],Companies[[#This Row],[Nom complet de l’entreprise]],Table10[Valeur de revenus])</f>
        <v>163408557</v>
      </c>
    </row>
    <row r="45" spans="2:9" s="71" customFormat="1" ht="18.75" customHeight="1">
      <c r="B45" s="205" t="s">
        <v>2551</v>
      </c>
      <c r="C45" s="206" t="s">
        <v>2547</v>
      </c>
      <c r="D45" s="206" t="s">
        <v>2545</v>
      </c>
      <c r="E45" s="206" t="s">
        <v>1489</v>
      </c>
      <c r="F45" s="206" t="s">
        <v>1489</v>
      </c>
      <c r="G45" s="210" t="s">
        <v>2552</v>
      </c>
      <c r="H45" s="128" t="s">
        <v>1503</v>
      </c>
      <c r="I45" s="126">
        <f>SUMIF(Table10[Entreprise],Companies[[#This Row],[Nom complet de l’entreprise]],Table10[Valeur de revenus])</f>
        <v>5706731</v>
      </c>
    </row>
    <row r="46" spans="2:9" s="71" customFormat="1" ht="18.75" customHeight="1">
      <c r="B46" s="205" t="s">
        <v>2553</v>
      </c>
      <c r="C46" s="206" t="s">
        <v>2547</v>
      </c>
      <c r="D46" s="206" t="s">
        <v>2545</v>
      </c>
      <c r="E46" s="206" t="s">
        <v>1489</v>
      </c>
      <c r="F46" s="206" t="s">
        <v>1489</v>
      </c>
      <c r="G46" s="128" t="s">
        <v>1503</v>
      </c>
      <c r="H46" s="128" t="s">
        <v>1503</v>
      </c>
      <c r="I46" s="126">
        <f>SUMIF(Table10[Entreprise],Companies[[#This Row],[Nom complet de l’entreprise]],Table10[Valeur de revenus])</f>
        <v>0</v>
      </c>
    </row>
    <row r="47" spans="2:9" s="71" customFormat="1" ht="18.75" customHeight="1">
      <c r="B47" s="205" t="s">
        <v>2554</v>
      </c>
      <c r="C47" s="206" t="s">
        <v>2547</v>
      </c>
      <c r="D47" s="206">
        <v>600006939</v>
      </c>
      <c r="E47" s="206" t="s">
        <v>1489</v>
      </c>
      <c r="F47" s="206" t="s">
        <v>1489</v>
      </c>
      <c r="G47" s="210" t="s">
        <v>2555</v>
      </c>
      <c r="H47" s="128" t="s">
        <v>1503</v>
      </c>
      <c r="I47" s="126">
        <f>SUMIF(Table10[Entreprise],Companies[[#This Row],[Nom complet de l’entreprise]],Table10[Valeur de revenus])</f>
        <v>2305420</v>
      </c>
    </row>
    <row r="48" spans="2:9" s="71" customFormat="1" ht="18.75" customHeight="1">
      <c r="B48" s="205" t="s">
        <v>2556</v>
      </c>
      <c r="C48" s="206" t="s">
        <v>2547</v>
      </c>
      <c r="D48" s="206">
        <v>600006886</v>
      </c>
      <c r="E48" s="206" t="s">
        <v>1489</v>
      </c>
      <c r="F48" s="206" t="s">
        <v>1489</v>
      </c>
      <c r="G48" s="210" t="s">
        <v>2557</v>
      </c>
      <c r="H48" s="128" t="s">
        <v>1503</v>
      </c>
      <c r="I48" s="126">
        <f>SUMIF(Table10[Entreprise],Companies[[#This Row],[Nom complet de l’entreprise]],Table10[Valeur de revenus])</f>
        <v>2908759</v>
      </c>
    </row>
    <row r="49" spans="2:9" s="71" customFormat="1" ht="18.75" customHeight="1">
      <c r="B49" s="205" t="s">
        <v>2558</v>
      </c>
      <c r="C49" s="206" t="s">
        <v>2547</v>
      </c>
      <c r="D49" s="206">
        <v>600006555</v>
      </c>
      <c r="E49" s="206" t="s">
        <v>1489</v>
      </c>
      <c r="F49" s="206" t="s">
        <v>1489</v>
      </c>
      <c r="G49" s="210" t="s">
        <v>2557</v>
      </c>
      <c r="H49" s="128" t="s">
        <v>1503</v>
      </c>
      <c r="I49" s="126">
        <f>SUMIF(Table10[Entreprise],Companies[[#This Row],[Nom complet de l’entreprise]],Table10[Valeur de revenus])</f>
        <v>834029</v>
      </c>
    </row>
    <row r="50" spans="2:9" s="71" customFormat="1" ht="18.75" customHeight="1">
      <c r="B50" s="205" t="s">
        <v>2559</v>
      </c>
      <c r="C50" s="206" t="s">
        <v>2547</v>
      </c>
      <c r="D50" s="206" t="s">
        <v>2545</v>
      </c>
      <c r="E50" s="206" t="s">
        <v>1489</v>
      </c>
      <c r="F50" s="206" t="s">
        <v>1489</v>
      </c>
      <c r="G50" s="210" t="s">
        <v>2557</v>
      </c>
      <c r="H50" s="128" t="s">
        <v>1503</v>
      </c>
      <c r="I50" s="126">
        <f>SUMIF(Table10[Entreprise],Companies[[#This Row],[Nom complet de l’entreprise]],Table10[Valeur de revenus])</f>
        <v>0</v>
      </c>
    </row>
    <row r="51" spans="2:9" s="71" customFormat="1" ht="18.75" customHeight="1">
      <c r="B51" s="205" t="s">
        <v>2560</v>
      </c>
      <c r="C51" s="206" t="s">
        <v>2547</v>
      </c>
      <c r="D51" s="206" t="s">
        <v>2545</v>
      </c>
      <c r="E51" s="206" t="s">
        <v>1489</v>
      </c>
      <c r="F51" s="206" t="s">
        <v>1489</v>
      </c>
      <c r="G51" s="210" t="s">
        <v>2557</v>
      </c>
      <c r="H51" s="128" t="s">
        <v>1503</v>
      </c>
      <c r="I51" s="126">
        <f>SUMIF(Table10[Entreprise],Companies[[#This Row],[Nom complet de l’entreprise]],Table10[Valeur de revenus])</f>
        <v>0</v>
      </c>
    </row>
    <row r="52" spans="2:9" s="71" customFormat="1" ht="18.75" customHeight="1">
      <c r="B52" s="205" t="s">
        <v>2561</v>
      </c>
      <c r="C52" s="206" t="s">
        <v>2547</v>
      </c>
      <c r="D52" s="206" t="s">
        <v>2545</v>
      </c>
      <c r="E52" s="206" t="s">
        <v>1489</v>
      </c>
      <c r="F52" s="206" t="s">
        <v>1489</v>
      </c>
      <c r="G52" s="210" t="s">
        <v>2557</v>
      </c>
      <c r="H52" s="128" t="s">
        <v>1503</v>
      </c>
      <c r="I52" s="126">
        <f>SUMIF(Table10[Entreprise],Companies[[#This Row],[Nom complet de l’entreprise]],Table10[Valeur de revenus])</f>
        <v>493250556.22000003</v>
      </c>
    </row>
    <row r="53" spans="2:9" s="71" customFormat="1" ht="18.75" customHeight="1">
      <c r="B53" s="205" t="s">
        <v>2562</v>
      </c>
      <c r="C53" s="206" t="s">
        <v>2547</v>
      </c>
      <c r="D53" s="206" t="s">
        <v>2545</v>
      </c>
      <c r="E53" s="206" t="s">
        <v>1489</v>
      </c>
      <c r="F53" s="206" t="s">
        <v>1489</v>
      </c>
      <c r="G53" s="128" t="s">
        <v>1503</v>
      </c>
      <c r="H53" s="128" t="s">
        <v>1503</v>
      </c>
      <c r="I53" s="126">
        <f>SUMIF(Table10[Entreprise],Companies[[#This Row],[Nom complet de l’entreprise]],Table10[Valeur de revenus])</f>
        <v>0</v>
      </c>
    </row>
    <row r="54" spans="2:9" s="71" customFormat="1" ht="18.75" customHeight="1">
      <c r="B54" s="205" t="s">
        <v>2563</v>
      </c>
      <c r="C54" s="206" t="s">
        <v>2547</v>
      </c>
      <c r="D54" s="206">
        <v>600007082</v>
      </c>
      <c r="E54" s="206" t="s">
        <v>1489</v>
      </c>
      <c r="F54" s="206" t="s">
        <v>1489</v>
      </c>
      <c r="G54" s="128" t="s">
        <v>1503</v>
      </c>
      <c r="H54" s="128" t="s">
        <v>1503</v>
      </c>
      <c r="I54" s="126">
        <f>SUMIF(Table10[Entreprise],Companies[[#This Row],[Nom complet de l’entreprise]],Table10[Valeur de revenus])</f>
        <v>403363</v>
      </c>
    </row>
    <row r="55" spans="2:9" s="71" customFormat="1" ht="18.75" customHeight="1">
      <c r="B55" s="205" t="s">
        <v>2564</v>
      </c>
      <c r="C55" s="206" t="s">
        <v>2547</v>
      </c>
      <c r="D55" s="206" t="s">
        <v>446</v>
      </c>
      <c r="E55" s="206" t="s">
        <v>1489</v>
      </c>
      <c r="F55" s="206" t="s">
        <v>1489</v>
      </c>
      <c r="G55" s="128" t="s">
        <v>1503</v>
      </c>
      <c r="H55" s="128" t="s">
        <v>1503</v>
      </c>
      <c r="I55" s="126">
        <f>SUMIF(Table10[Entreprise],Companies[[#This Row],[Nom complet de l’entreprise]],Table10[Valeur de revenus])</f>
        <v>772174</v>
      </c>
    </row>
    <row r="56" spans="2:9" s="71" customFormat="1" ht="18.75" customHeight="1">
      <c r="B56" s="205" t="s">
        <v>2565</v>
      </c>
      <c r="C56" s="206" t="s">
        <v>2547</v>
      </c>
      <c r="D56" s="206" t="s">
        <v>446</v>
      </c>
      <c r="E56" s="206" t="s">
        <v>1489</v>
      </c>
      <c r="F56" s="206" t="s">
        <v>1489</v>
      </c>
      <c r="G56" s="128" t="s">
        <v>1503</v>
      </c>
      <c r="H56" s="128" t="s">
        <v>1503</v>
      </c>
      <c r="I56" s="126">
        <f>SUMIF(Table10[Entreprise],Companies[[#This Row],[Nom complet de l’entreprise]],Table10[Valeur de revenus])</f>
        <v>76468</v>
      </c>
    </row>
    <row r="57" spans="2:9" s="71" customFormat="1" ht="18.75" customHeight="1">
      <c r="B57" s="205" t="s">
        <v>2566</v>
      </c>
      <c r="C57" s="206" t="s">
        <v>2547</v>
      </c>
      <c r="D57" s="206">
        <v>600001373</v>
      </c>
      <c r="E57" s="206" t="s">
        <v>2096</v>
      </c>
      <c r="F57" s="206" t="s">
        <v>2567</v>
      </c>
      <c r="G57" s="128" t="s">
        <v>1503</v>
      </c>
      <c r="H57" s="128" t="s">
        <v>1503</v>
      </c>
      <c r="I57" s="126">
        <f>SUMIF(Table10[Entreprise],Companies[[#This Row],[Nom complet de l’entreprise]],Table10[Valeur de revenus])</f>
        <v>452151</v>
      </c>
    </row>
    <row r="58" spans="2:9" s="71" customFormat="1" ht="18.75" customHeight="1">
      <c r="B58" s="205" t="s">
        <v>2568</v>
      </c>
      <c r="C58" s="206" t="s">
        <v>2547</v>
      </c>
      <c r="D58" s="206" t="s">
        <v>2545</v>
      </c>
      <c r="E58" s="206" t="s">
        <v>2096</v>
      </c>
      <c r="F58" s="206" t="s">
        <v>2569</v>
      </c>
      <c r="G58" s="128" t="s">
        <v>1503</v>
      </c>
      <c r="H58" s="128" t="s">
        <v>1503</v>
      </c>
      <c r="I58" s="126">
        <f>SUMIF(Table10[Entreprise],Companies[[#This Row],[Nom complet de l’entreprise]],Table10[Valeur de revenus])</f>
        <v>6176</v>
      </c>
    </row>
    <row r="59" spans="2:9" s="71" customFormat="1" ht="18.75" customHeight="1">
      <c r="B59" s="205" t="s">
        <v>2570</v>
      </c>
      <c r="C59" s="206" t="s">
        <v>2125</v>
      </c>
      <c r="D59" s="206" t="s">
        <v>2545</v>
      </c>
      <c r="E59" s="206" t="s">
        <v>2096</v>
      </c>
      <c r="F59" s="206" t="s">
        <v>2567</v>
      </c>
      <c r="G59" s="128" t="s">
        <v>1503</v>
      </c>
      <c r="H59" s="128" t="s">
        <v>1503</v>
      </c>
      <c r="I59" s="126">
        <f>SUMIF(Table10[Entreprise],Companies[[#This Row],[Nom complet de l’entreprise]],Table10[Valeur de revenus])</f>
        <v>0</v>
      </c>
    </row>
    <row r="60" spans="2:9" s="71" customFormat="1" ht="18.75" customHeight="1">
      <c r="B60" s="205" t="s">
        <v>2571</v>
      </c>
      <c r="C60" s="206" t="s">
        <v>2547</v>
      </c>
      <c r="D60" s="206" t="s">
        <v>2545</v>
      </c>
      <c r="E60" s="206" t="s">
        <v>2096</v>
      </c>
      <c r="F60" s="206" t="s">
        <v>2572</v>
      </c>
      <c r="G60" s="128" t="s">
        <v>1503</v>
      </c>
      <c r="H60" s="128" t="s">
        <v>1503</v>
      </c>
      <c r="I60" s="126">
        <f>SUMIF(Table10[Entreprise],Companies[[#This Row],[Nom complet de l’entreprise]],Table10[Valeur de revenus])</f>
        <v>42275</v>
      </c>
    </row>
    <row r="61" spans="2:9" s="71" customFormat="1" ht="18.75" customHeight="1">
      <c r="B61" s="205" t="s">
        <v>2573</v>
      </c>
      <c r="C61" s="206" t="s">
        <v>2547</v>
      </c>
      <c r="D61" s="206" t="s">
        <v>2545</v>
      </c>
      <c r="E61" s="206" t="s">
        <v>2096</v>
      </c>
      <c r="F61" s="206" t="s">
        <v>2572</v>
      </c>
      <c r="G61" s="128" t="s">
        <v>1503</v>
      </c>
      <c r="H61" s="128" t="s">
        <v>1503</v>
      </c>
      <c r="I61" s="126">
        <f>SUMIF(Table10[Entreprise],Companies[[#This Row],[Nom complet de l’entreprise]],Table10[Valeur de revenus])</f>
        <v>9895</v>
      </c>
    </row>
    <row r="62" spans="2:9" s="71" customFormat="1" ht="18.75" customHeight="1">
      <c r="B62" s="205" t="s">
        <v>2574</v>
      </c>
      <c r="C62" s="206" t="s">
        <v>2547</v>
      </c>
      <c r="D62" s="206" t="s">
        <v>2545</v>
      </c>
      <c r="E62" s="206" t="s">
        <v>2096</v>
      </c>
      <c r="F62" s="206" t="s">
        <v>2572</v>
      </c>
      <c r="G62" s="128" t="s">
        <v>1503</v>
      </c>
      <c r="H62" s="128" t="s">
        <v>1503</v>
      </c>
      <c r="I62" s="126">
        <f>SUMIF(Table10[Entreprise],Companies[[#This Row],[Nom complet de l’entreprise]],Table10[Valeur de revenus])</f>
        <v>45544</v>
      </c>
    </row>
    <row r="63" spans="2:9" s="71" customFormat="1" ht="18.75" customHeight="1">
      <c r="B63" s="205" t="s">
        <v>2575</v>
      </c>
      <c r="C63" s="206" t="s">
        <v>2547</v>
      </c>
      <c r="D63" s="206" t="s">
        <v>2545</v>
      </c>
      <c r="E63" s="206" t="s">
        <v>2096</v>
      </c>
      <c r="F63" s="206" t="s">
        <v>2569</v>
      </c>
      <c r="G63" s="128" t="s">
        <v>1503</v>
      </c>
      <c r="H63" s="128" t="s">
        <v>1503</v>
      </c>
      <c r="I63" s="126">
        <f>SUMIF(Table10[Entreprise],Companies[[#This Row],[Nom complet de l’entreprise]],Table10[Valeur de revenus])</f>
        <v>0</v>
      </c>
    </row>
    <row r="64" spans="2:9" s="71" customFormat="1" ht="18.75" customHeight="1">
      <c r="B64" s="205" t="s">
        <v>2576</v>
      </c>
      <c r="C64" s="206" t="s">
        <v>2547</v>
      </c>
      <c r="D64" s="206" t="s">
        <v>2545</v>
      </c>
      <c r="E64" s="206" t="s">
        <v>2096</v>
      </c>
      <c r="F64" s="206" t="s">
        <v>2577</v>
      </c>
      <c r="G64" s="128" t="s">
        <v>1503</v>
      </c>
      <c r="H64" s="128" t="s">
        <v>1503</v>
      </c>
      <c r="I64" s="126">
        <f>SUMIF(Table10[Entreprise],Companies[[#This Row],[Nom complet de l’entreprise]],Table10[Valeur de revenus])</f>
        <v>0</v>
      </c>
    </row>
    <row r="65" spans="2:9" s="71" customFormat="1" ht="18.75" customHeight="1">
      <c r="B65" s="205" t="s">
        <v>2578</v>
      </c>
      <c r="C65" s="206" t="s">
        <v>2547</v>
      </c>
      <c r="D65" s="206" t="s">
        <v>2545</v>
      </c>
      <c r="E65" s="206" t="s">
        <v>2096</v>
      </c>
      <c r="F65" s="206" t="s">
        <v>2577</v>
      </c>
      <c r="G65" s="128" t="s">
        <v>1503</v>
      </c>
      <c r="H65" s="128" t="s">
        <v>1503</v>
      </c>
      <c r="I65" s="126">
        <f>SUMIF(Table10[Entreprise],Companies[[#This Row],[Nom complet de l’entreprise]],Table10[Valeur de revenus])</f>
        <v>4610</v>
      </c>
    </row>
    <row r="66" spans="2:9" s="71" customFormat="1" ht="18.75" customHeight="1">
      <c r="B66" s="205" t="s">
        <v>2579</v>
      </c>
      <c r="C66" s="206" t="s">
        <v>2547</v>
      </c>
      <c r="D66" s="206">
        <v>600008358</v>
      </c>
      <c r="E66" s="206" t="s">
        <v>2096</v>
      </c>
      <c r="F66" s="206" t="s">
        <v>2577</v>
      </c>
      <c r="G66" s="210" t="s">
        <v>2580</v>
      </c>
      <c r="H66" s="128" t="s">
        <v>1503</v>
      </c>
      <c r="I66" s="126">
        <f>SUMIF(Table10[Entreprise],Companies[[#This Row],[Nom complet de l’entreprise]],Table10[Valeur de revenus])</f>
        <v>0</v>
      </c>
    </row>
    <row r="67" spans="2:9" s="71" customFormat="1" ht="18.75" customHeight="1">
      <c r="B67" s="205" t="s">
        <v>2581</v>
      </c>
      <c r="C67" s="206" t="s">
        <v>2547</v>
      </c>
      <c r="D67" s="206" t="s">
        <v>2545</v>
      </c>
      <c r="E67" s="206" t="s">
        <v>2096</v>
      </c>
      <c r="F67" s="206" t="s">
        <v>2577</v>
      </c>
      <c r="G67" s="210" t="s">
        <v>2582</v>
      </c>
      <c r="H67" s="128" t="s">
        <v>1503</v>
      </c>
      <c r="I67" s="126">
        <f>SUMIF(Table10[Entreprise],Companies[[#This Row],[Nom complet de l’entreprise]],Table10[Valeur de revenus])</f>
        <v>462632</v>
      </c>
    </row>
    <row r="68" spans="2:9" s="71" customFormat="1" ht="18.75" customHeight="1">
      <c r="B68" s="205" t="s">
        <v>2583</v>
      </c>
      <c r="C68" s="206" t="s">
        <v>2547</v>
      </c>
      <c r="D68" s="206" t="s">
        <v>2545</v>
      </c>
      <c r="E68" s="206" t="s">
        <v>2096</v>
      </c>
      <c r="F68" s="206" t="s">
        <v>2577</v>
      </c>
      <c r="G68" s="210" t="s">
        <v>2584</v>
      </c>
      <c r="H68" s="128" t="s">
        <v>1503</v>
      </c>
      <c r="I68" s="126">
        <f>SUMIF(Table10[Entreprise],Companies[[#This Row],[Nom complet de l’entreprise]],Table10[Valeur de revenus])</f>
        <v>46646</v>
      </c>
    </row>
    <row r="69" spans="2:9" s="71" customFormat="1" ht="18.75" customHeight="1">
      <c r="B69" s="205" t="s">
        <v>2585</v>
      </c>
      <c r="C69" s="206" t="s">
        <v>2547</v>
      </c>
      <c r="D69" s="206" t="s">
        <v>2545</v>
      </c>
      <c r="E69" s="206" t="s">
        <v>2096</v>
      </c>
      <c r="F69" s="206" t="s">
        <v>2577</v>
      </c>
      <c r="G69" s="128" t="s">
        <v>1503</v>
      </c>
      <c r="H69" s="128" t="s">
        <v>1503</v>
      </c>
      <c r="I69" s="126">
        <f>SUMIF(Table10[Entreprise],Companies[[#This Row],[Nom complet de l’entreprise]],Table10[Valeur de revenus])</f>
        <v>0</v>
      </c>
    </row>
    <row r="70" spans="2:9" s="71" customFormat="1" ht="18.75" customHeight="1">
      <c r="B70" s="71" t="s">
        <v>2586</v>
      </c>
      <c r="C70" s="206" t="s">
        <v>2547</v>
      </c>
      <c r="D70" s="206" t="s">
        <v>2545</v>
      </c>
      <c r="E70" s="206" t="s">
        <v>2096</v>
      </c>
      <c r="F70" s="17" t="s">
        <v>2572</v>
      </c>
      <c r="G70" s="128" t="s">
        <v>1503</v>
      </c>
      <c r="H70" s="128" t="s">
        <v>1503</v>
      </c>
      <c r="I70" s="126">
        <f>SUMIF(Table10[Entreprise],Companies[[#This Row],[Nom complet de l’entreprise]],Table10[Valeur de revenus])</f>
        <v>14986</v>
      </c>
    </row>
    <row r="71" spans="2:9" s="71" customFormat="1" ht="18.75" customHeight="1">
      <c r="B71" s="71" t="s">
        <v>2587</v>
      </c>
      <c r="C71" s="206" t="s">
        <v>2547</v>
      </c>
      <c r="D71" s="206" t="s">
        <v>2545</v>
      </c>
      <c r="E71" s="206" t="s">
        <v>2096</v>
      </c>
      <c r="F71" s="17" t="s">
        <v>2572</v>
      </c>
      <c r="G71" s="128" t="s">
        <v>1503</v>
      </c>
      <c r="H71" s="128" t="s">
        <v>1503</v>
      </c>
      <c r="I71" s="126">
        <f>SUMIF(Table10[Entreprise],Companies[[#This Row],[Nom complet de l’entreprise]],Table10[Valeur de revenus])</f>
        <v>14473</v>
      </c>
    </row>
    <row r="72" spans="2:9" s="71" customFormat="1" ht="18.75" customHeight="1">
      <c r="B72" s="71" t="s">
        <v>2588</v>
      </c>
      <c r="C72" s="206" t="s">
        <v>2547</v>
      </c>
      <c r="D72" s="206" t="s">
        <v>2545</v>
      </c>
      <c r="E72" s="206" t="s">
        <v>2096</v>
      </c>
      <c r="F72" s="17" t="s">
        <v>2572</v>
      </c>
      <c r="G72" s="128" t="s">
        <v>1503</v>
      </c>
      <c r="H72" s="128" t="s">
        <v>1503</v>
      </c>
      <c r="I72" s="126">
        <f>SUMIF(Table10[Entreprise],Companies[[#This Row],[Nom complet de l’entreprise]],Table10[Valeur de revenus])</f>
        <v>9833</v>
      </c>
    </row>
    <row r="73" spans="2:9" s="71" customFormat="1" ht="18.75" customHeight="1">
      <c r="B73" s="71" t="s">
        <v>2589</v>
      </c>
      <c r="C73" s="206" t="s">
        <v>2547</v>
      </c>
      <c r="D73" s="206" t="s">
        <v>2545</v>
      </c>
      <c r="E73" s="206" t="s">
        <v>2096</v>
      </c>
      <c r="F73" s="17" t="s">
        <v>2572</v>
      </c>
      <c r="G73" s="128" t="s">
        <v>1503</v>
      </c>
      <c r="H73" s="128" t="s">
        <v>1503</v>
      </c>
      <c r="I73" s="126">
        <f>SUMIF(Table10[Entreprise],Companies[[#This Row],[Nom complet de l’entreprise]],Table10[Valeur de revenus])</f>
        <v>7196</v>
      </c>
    </row>
    <row r="74" spans="2:9" s="71" customFormat="1" ht="18.75" customHeight="1">
      <c r="B74" s="71" t="s">
        <v>2590</v>
      </c>
      <c r="C74" s="206" t="s">
        <v>2547</v>
      </c>
      <c r="D74" s="206" t="s">
        <v>2545</v>
      </c>
      <c r="E74" s="206" t="s">
        <v>2096</v>
      </c>
      <c r="F74" s="17" t="s">
        <v>2572</v>
      </c>
      <c r="G74" s="128" t="s">
        <v>1503</v>
      </c>
      <c r="H74" s="128" t="s">
        <v>1503</v>
      </c>
      <c r="I74" s="126">
        <f>SUMIF(Table10[Entreprise],Companies[[#This Row],[Nom complet de l’entreprise]],Table10[Valeur de revenus])</f>
        <v>6866</v>
      </c>
    </row>
    <row r="75" spans="2:9" s="71" customFormat="1" ht="18.75" customHeight="1">
      <c r="B75" s="71" t="s">
        <v>2591</v>
      </c>
      <c r="C75" s="206" t="s">
        <v>2125</v>
      </c>
      <c r="D75" s="206" t="s">
        <v>2545</v>
      </c>
      <c r="E75" s="206" t="s">
        <v>2096</v>
      </c>
      <c r="F75" s="71" t="s">
        <v>1180</v>
      </c>
      <c r="G75" s="128" t="s">
        <v>1503</v>
      </c>
      <c r="H75" s="128" t="s">
        <v>1503</v>
      </c>
      <c r="I75" s="126">
        <f>SUMIF(Table10[Entreprise],Companies[[#This Row],[Nom complet de l’entreprise]],Table10[Valeur de revenus])</f>
        <v>0</v>
      </c>
    </row>
    <row r="76" spans="2:9" s="71" customFormat="1" ht="18.75" customHeight="1">
      <c r="B76" s="205" t="s">
        <v>2592</v>
      </c>
      <c r="C76" s="206" t="s">
        <v>2547</v>
      </c>
      <c r="D76" s="206">
        <v>600010746</v>
      </c>
      <c r="E76" s="206" t="s">
        <v>1509</v>
      </c>
      <c r="F76" s="206" t="s">
        <v>2593</v>
      </c>
      <c r="G76" s="128" t="s">
        <v>1503</v>
      </c>
      <c r="H76" s="128" t="s">
        <v>1503</v>
      </c>
      <c r="I76" s="126">
        <f>SUMIF(Table10[Entreprise],Companies[[#This Row],[Nom complet de l’entreprise]],Table10[Valeur de revenus])</f>
        <v>40463701.620000005</v>
      </c>
    </row>
    <row r="77" spans="2:9" s="71" customFormat="1" ht="18.75" customHeight="1">
      <c r="B77" s="205" t="s">
        <v>2594</v>
      </c>
      <c r="C77" s="206" t="s">
        <v>2547</v>
      </c>
      <c r="D77" s="206" t="s">
        <v>2595</v>
      </c>
      <c r="E77" s="206" t="s">
        <v>1509</v>
      </c>
      <c r="F77" s="206" t="s">
        <v>2593</v>
      </c>
      <c r="G77" s="128" t="s">
        <v>1503</v>
      </c>
      <c r="H77" s="128" t="s">
        <v>1503</v>
      </c>
      <c r="I77" s="126">
        <f>SUMIF(Table10[Entreprise],Companies[[#This Row],[Nom complet de l’entreprise]],Table10[Valeur de revenus])</f>
        <v>1151588</v>
      </c>
    </row>
    <row r="78" spans="2:9" s="71" customFormat="1" ht="18.75" customHeight="1">
      <c r="B78" s="205" t="s">
        <v>2596</v>
      </c>
      <c r="C78" s="206" t="s">
        <v>2547</v>
      </c>
      <c r="D78" s="206">
        <v>600008367</v>
      </c>
      <c r="E78" s="206" t="s">
        <v>1509</v>
      </c>
      <c r="F78" s="206" t="s">
        <v>2593</v>
      </c>
      <c r="G78" s="210" t="s">
        <v>2557</v>
      </c>
      <c r="H78" s="128" t="s">
        <v>1503</v>
      </c>
      <c r="I78" s="126">
        <f>SUMIF(Table10[Entreprise],Companies[[#This Row],[Nom complet de l’entreprise]],Table10[Valeur de revenus])</f>
        <v>0</v>
      </c>
    </row>
    <row r="79" spans="2:9" s="71" customFormat="1" ht="16.5">
      <c r="B79" s="205" t="s">
        <v>2597</v>
      </c>
      <c r="C79" s="206" t="s">
        <v>2547</v>
      </c>
      <c r="D79" s="206">
        <v>600008474</v>
      </c>
      <c r="E79" s="206" t="s">
        <v>1509</v>
      </c>
      <c r="F79" s="206" t="s">
        <v>2598</v>
      </c>
      <c r="G79" s="128" t="s">
        <v>1503</v>
      </c>
      <c r="H79" s="128" t="s">
        <v>1503</v>
      </c>
      <c r="I79" s="126">
        <f>SUMIF(Table10[Entreprise],Companies[[#This Row],[Nom complet de l’entreprise]],Table10[Valeur de revenus])</f>
        <v>189977765</v>
      </c>
    </row>
    <row r="80" spans="2:9" s="71" customFormat="1" ht="16.5">
      <c r="B80" s="64"/>
    </row>
    <row r="81" spans="2:10" s="71" customFormat="1" ht="19.5">
      <c r="B81" s="188" t="s">
        <v>2336</v>
      </c>
      <c r="C81" s="189"/>
      <c r="D81" s="189"/>
      <c r="E81" s="189"/>
      <c r="F81" s="189"/>
      <c r="G81" s="190"/>
      <c r="H81" s="190"/>
      <c r="I81" s="190"/>
      <c r="J81" s="190"/>
    </row>
    <row r="82" spans="2:10" s="71" customFormat="1" ht="16.5">
      <c r="B82" s="124" t="s">
        <v>2337</v>
      </c>
      <c r="C82" s="129" t="s">
        <v>1464</v>
      </c>
      <c r="D82" s="129" t="s">
        <v>2106</v>
      </c>
      <c r="E82" s="129" t="s">
        <v>2118</v>
      </c>
      <c r="F82" s="17" t="s">
        <v>2338</v>
      </c>
      <c r="G82" s="17" t="s">
        <v>2339</v>
      </c>
      <c r="H82" s="17" t="s">
        <v>2108</v>
      </c>
      <c r="I82" s="17" t="s">
        <v>2107</v>
      </c>
      <c r="J82" s="17" t="s">
        <v>971</v>
      </c>
    </row>
    <row r="83" spans="2:10" s="71" customFormat="1" ht="16.5">
      <c r="B83" s="17"/>
      <c r="C83" s="130"/>
      <c r="D83" s="130"/>
      <c r="E83" s="130"/>
      <c r="F83" s="130"/>
    </row>
    <row r="84" spans="2:10" s="71" customFormat="1" ht="16.5" hidden="1">
      <c r="B84" s="17"/>
      <c r="C84" s="130"/>
      <c r="D84" s="130"/>
      <c r="E84" s="130"/>
      <c r="F84" s="130"/>
    </row>
    <row r="85" spans="2:10" s="71" customFormat="1" ht="16.5" hidden="1">
      <c r="B85" s="17"/>
      <c r="C85" s="130"/>
      <c r="D85" s="130"/>
      <c r="E85" s="130"/>
      <c r="F85" s="130"/>
    </row>
    <row r="86" spans="2:10" s="71" customFormat="1" ht="16.5" hidden="1">
      <c r="B86" s="17"/>
      <c r="C86" s="130"/>
      <c r="D86" s="130"/>
      <c r="E86" s="130"/>
      <c r="F86" s="130"/>
    </row>
    <row r="87" spans="2:10" s="71" customFormat="1" ht="16.5" hidden="1">
      <c r="B87" s="17"/>
      <c r="D87" s="130"/>
      <c r="E87" s="130"/>
      <c r="F87" s="130"/>
    </row>
    <row r="88" spans="2:10" s="71" customFormat="1" ht="16.5" hidden="1">
      <c r="B88" s="18"/>
      <c r="C88" s="130"/>
      <c r="D88" s="130"/>
      <c r="E88" s="130"/>
      <c r="F88" s="130"/>
    </row>
    <row r="89" spans="2:10" s="71" customFormat="1" ht="16.5" hidden="1">
      <c r="B89" s="49"/>
      <c r="C89" s="130"/>
      <c r="D89" s="130"/>
      <c r="E89" s="130"/>
      <c r="F89" s="130"/>
    </row>
    <row r="90" spans="2:10" s="71" customFormat="1" ht="16.5" hidden="1">
      <c r="B90" s="17"/>
      <c r="C90" s="130"/>
      <c r="D90" s="130"/>
      <c r="E90" s="130"/>
      <c r="F90" s="130"/>
    </row>
    <row r="91" spans="2:10" ht="16.5" hidden="1">
      <c r="C91" s="130"/>
      <c r="D91" s="130"/>
      <c r="E91" s="130"/>
      <c r="F91" s="130"/>
    </row>
    <row r="92" spans="2:10" ht="16.5" hidden="1">
      <c r="C92" s="130"/>
      <c r="E92" s="130"/>
      <c r="F92" s="130"/>
    </row>
    <row r="93" spans="2:10" ht="16.5" hidden="1">
      <c r="C93" s="130"/>
      <c r="D93" s="130"/>
      <c r="E93" s="130"/>
      <c r="F93" s="130"/>
    </row>
    <row r="94" spans="2:10" s="71" customFormat="1" ht="16.5" hidden="1">
      <c r="B94" s="17"/>
      <c r="C94" s="130"/>
      <c r="D94" s="130"/>
      <c r="E94" s="130"/>
      <c r="F94" s="130"/>
    </row>
    <row r="95" spans="2:10" s="71" customFormat="1" ht="16.5" hidden="1">
      <c r="B95" s="17"/>
      <c r="C95" s="130"/>
      <c r="D95" s="130"/>
      <c r="E95" s="130"/>
      <c r="F95" s="130"/>
    </row>
    <row r="96" spans="2:10" s="71" customFormat="1" ht="16.5" hidden="1">
      <c r="B96" s="17"/>
      <c r="C96" s="130"/>
      <c r="D96" s="130"/>
      <c r="E96" s="130"/>
      <c r="F96" s="130"/>
    </row>
    <row r="97" spans="2:9" ht="16.5" hidden="1">
      <c r="C97" s="130"/>
      <c r="D97" s="130"/>
      <c r="E97" s="130"/>
      <c r="F97" s="130"/>
    </row>
    <row r="98" spans="2:9" s="71" customFormat="1" ht="16.5" hidden="1">
      <c r="B98" s="17"/>
      <c r="C98" s="130"/>
      <c r="D98" s="130"/>
      <c r="E98" s="130"/>
      <c r="F98" s="130"/>
    </row>
    <row r="99" spans="2:9" ht="16.5" hidden="1">
      <c r="B99" s="71"/>
      <c r="C99" s="130"/>
      <c r="D99" s="130"/>
      <c r="E99" s="130"/>
      <c r="F99" s="130"/>
    </row>
    <row r="100" spans="2:9" ht="16.5">
      <c r="B100" s="71"/>
      <c r="C100" s="129"/>
      <c r="D100" s="129"/>
      <c r="E100" s="129"/>
      <c r="F100" s="129"/>
      <c r="G100" s="129"/>
    </row>
    <row r="101" spans="2:9" ht="17.25" hidden="1" customHeight="1">
      <c r="B101" s="383" t="s">
        <v>2162</v>
      </c>
      <c r="C101" s="383"/>
      <c r="D101" s="383"/>
      <c r="E101" s="383"/>
      <c r="F101" s="383"/>
      <c r="G101" s="383"/>
      <c r="H101" s="383"/>
      <c r="I101" s="383"/>
    </row>
    <row r="102" spans="2:9" ht="24" hidden="1" customHeight="1">
      <c r="B102" s="406" t="s">
        <v>2163</v>
      </c>
      <c r="C102" s="406"/>
      <c r="D102" s="406"/>
      <c r="E102" s="406"/>
      <c r="F102" s="406"/>
      <c r="G102" s="406"/>
      <c r="H102" s="406"/>
      <c r="I102" s="406"/>
    </row>
    <row r="103" spans="2:9" ht="19.5" hidden="1" customHeight="1">
      <c r="B103" s="383" t="s">
        <v>2164</v>
      </c>
      <c r="C103" s="383"/>
      <c r="D103" s="383"/>
      <c r="E103" s="383"/>
      <c r="F103" s="383"/>
      <c r="G103" s="383"/>
      <c r="H103" s="383"/>
      <c r="I103" s="383"/>
    </row>
    <row r="104" spans="2:9" ht="18.75" hidden="1" customHeight="1">
      <c r="B104" s="407" t="s">
        <v>2165</v>
      </c>
      <c r="C104" s="407"/>
      <c r="D104" s="407"/>
      <c r="E104" s="407"/>
      <c r="F104" s="407"/>
      <c r="G104" s="407"/>
      <c r="H104" s="407"/>
      <c r="I104" s="407"/>
    </row>
    <row r="105" spans="2:9" s="71" customFormat="1" ht="17.25" hidden="1" thickBot="1">
      <c r="B105" s="62"/>
      <c r="C105" s="62"/>
      <c r="D105" s="62"/>
      <c r="E105" s="62"/>
      <c r="F105" s="62"/>
      <c r="G105" s="62"/>
    </row>
    <row r="106" spans="2:9" s="71" customFormat="1" ht="19.5">
      <c r="B106" s="117" t="s">
        <v>2218</v>
      </c>
      <c r="C106" s="17"/>
      <c r="D106" s="131"/>
      <c r="E106" s="17"/>
      <c r="F106" s="131"/>
      <c r="G106" s="17"/>
    </row>
    <row r="107" spans="2:9" s="71" customFormat="1" ht="16.5">
      <c r="B107" s="379" t="s">
        <v>2360</v>
      </c>
      <c r="C107" s="379"/>
      <c r="D107" s="379"/>
      <c r="E107" s="17"/>
      <c r="F107" s="129"/>
      <c r="G107" s="17"/>
    </row>
    <row r="108" spans="2:9" ht="16.5"/>
    <row r="109" spans="2:9" s="71" customFormat="1" ht="16.5">
      <c r="B109" s="17"/>
      <c r="C109" s="17"/>
      <c r="D109" s="17"/>
      <c r="E109" s="17"/>
    </row>
    <row r="110" spans="2:9" s="71" customFormat="1" ht="16.5">
      <c r="B110" s="17"/>
      <c r="C110" s="17"/>
      <c r="D110" s="17"/>
      <c r="E110" s="17"/>
    </row>
    <row r="111" spans="2:9" ht="16.5"/>
    <row r="112" spans="2:9" s="71" customFormat="1" ht="16.5">
      <c r="B112" s="17"/>
      <c r="C112" s="17"/>
      <c r="D112" s="17"/>
      <c r="E112" s="17"/>
    </row>
    <row r="113" spans="2:5" s="71" customFormat="1" ht="16.5">
      <c r="B113" s="17"/>
      <c r="C113" s="17"/>
      <c r="D113" s="17"/>
      <c r="E113" s="17"/>
    </row>
    <row r="114" spans="2:5" ht="16.5"/>
    <row r="115" spans="2:5" ht="16.5"/>
    <row r="116" spans="2:5" ht="16.5"/>
    <row r="117" spans="2:5" ht="16.5"/>
    <row r="118" spans="2:5" ht="16.5"/>
    <row r="119" spans="2:5" ht="16.5"/>
    <row r="120" spans="2:5" ht="16.5"/>
    <row r="121" spans="2:5" ht="16.5"/>
    <row r="122" spans="2:5" ht="16.5"/>
    <row r="123" spans="2:5" s="71" customFormat="1" ht="16.5">
      <c r="B123" s="17"/>
      <c r="C123" s="17"/>
      <c r="D123" s="17"/>
      <c r="E123" s="17"/>
    </row>
    <row r="124" spans="2:5" ht="16.5"/>
    <row r="125" spans="2:5" ht="16.5"/>
    <row r="126" spans="2:5" ht="16.5"/>
    <row r="127" spans="2:5" ht="16.5"/>
    <row r="128" spans="2:5" ht="16.5"/>
    <row r="129" ht="16.5"/>
    <row r="130" ht="16.5"/>
    <row r="131" ht="15" customHeight="1"/>
    <row r="132" ht="15" customHeight="1"/>
    <row r="133" ht="16.5"/>
    <row r="134" ht="16.5"/>
    <row r="135" ht="18.75" customHeight="1"/>
    <row r="136" ht="16.5"/>
    <row r="137" ht="16.5"/>
    <row r="138" ht="16.5"/>
    <row r="139" ht="16.5"/>
    <row r="140" ht="16.5"/>
    <row r="141" ht="16.5"/>
    <row r="142" ht="16.5"/>
    <row r="143" ht="16.5"/>
    <row r="144" ht="16.5"/>
    <row r="145" ht="16.5"/>
    <row r="146" ht="16.5"/>
    <row r="147" ht="16.5"/>
    <row r="148" ht="16.5"/>
    <row r="149" ht="16.5"/>
    <row r="150" ht="16.5"/>
    <row r="151" ht="16.5"/>
    <row r="152" ht="16.5"/>
    <row r="153" ht="16.5"/>
    <row r="154" ht="16.5"/>
    <row r="155" ht="16.5"/>
    <row r="156" ht="16.5"/>
  </sheetData>
  <mergeCells count="9">
    <mergeCell ref="B102:I102"/>
    <mergeCell ref="B103:I103"/>
    <mergeCell ref="B104:I104"/>
    <mergeCell ref="B107:D107"/>
    <mergeCell ref="D10:D13"/>
    <mergeCell ref="B16:E16"/>
    <mergeCell ref="B17:E17"/>
    <mergeCell ref="B18:E18"/>
    <mergeCell ref="B101:I101"/>
  </mergeCells>
  <dataValidations count="25">
    <dataValidation type="list" allowBlank="1" showInputMessage="1" showErrorMessage="1" promptTitle="Veuillez sélectionner le secteur" prompt="Veuillez sélectionner le secteur pertinent pour l'entreprise dans la liste" sqref="F41:F56 E41:E79">
      <formula1>Sector_list</formula1>
    </dataValidation>
    <dataValidation type="textLength" allowBlank="1" showInputMessage="1" showErrorMessage="1" errorTitle="Veuillez ne pas modifier" error="Veuillez ne pas modifier ces cellules" sqref="B82:C82 B81:G81 B16:E17 B19:C19 F82 B20 D20:E20 I40 B36:D37 B39:D39 E36:F39 B40 D40:G40 B38">
      <formula1>10000</formula1>
      <formula2>50000</formula2>
    </dataValidation>
    <dataValidation type="decimal" allowBlank="1" showInputMessage="1" showErrorMessage="1" errorTitle="Veuillez ne pas modifier" error="Veuillez ne pas modifier ces cellules" sqref="E105:G107 B105:D106">
      <formula1>10000</formula1>
      <formula2>500000</formula2>
    </dataValidation>
    <dataValidation allowBlank="1" showInputMessage="1" showErrorMessage="1" promptTitle="Production -volume-" prompt="Veuillez indiquer le volume de production du projet" sqref="G83:G99"/>
    <dataValidation allowBlank="1" showInputMessage="1" showErrorMessage="1" promptTitle="Numéro d'identification" prompt="Veuillez indiquer le numéro d'identification de l'agence gouvernementale, si applicable" sqref="D21:D31"/>
    <dataValidation allowBlank="1" showInputMessage="1" showErrorMessage="1" promptTitle="Organisme gouvernmental destinat" prompt="Veuillez indiquer le nom de l'agence gouvernementale collectant le flux_x000a__x000a_Veuillez vous abstenir d'utiliser des acronymes et indiquez le nom complet" sqref="B21:B31"/>
    <dataValidation allowBlank="1" showInputMessage="1" showErrorMessage="1" promptTitle="URL du registre" prompt="Veuillez indiquer l'URL directe vers le registre ou l'agence" sqref="J25:L30 D38"/>
    <dataValidation allowBlank="1" showInputMessage="1" showErrorMessage="1" promptTitle="Nom du registre" prompt="Veuillez saisir le nom du registre ou de l'agence" sqref="J24:L24 C38"/>
    <dataValidation allowBlank="1" showInputMessage="1" showErrorMessage="1" promptTitle="Nom de l'identifiant" prompt="Veuillez saisir le nom de l'identifiant, tel que « Numéro d'identification du contribuable » ou similaire" sqref="J23:L23 B38"/>
    <dataValidation allowBlank="1" showInputMessage="1" showErrorMessage="1" promptTitle="Nom du Projet" prompt="Veuillez indiquer le nom du Projet._x000a__x000a_Veuillez vous abstenir d'utiliser des acronymes et indiquez le nom complet_x000a__x000a_" sqref="B83:B100"/>
    <dataValidation type="whole" allowBlank="1" showInputMessage="1" showErrorMessage="1" errorTitle="Veuillez ne pas modifier" error="Veuillez ne pas modifier ces cellules" sqref="D82 B101:B104">
      <formula1>444</formula1>
      <formula2>445</formula2>
    </dataValidation>
    <dataValidation type="list" allowBlank="1" showInputMessage="1" showErrorMessage="1" sqref="F100">
      <formula1>Simple_options_list</formula1>
    </dataValidation>
    <dataValidation allowBlank="1" showInputMessage="1" showErrorMessage="1" promptTitle="Compagnie associée" prompt="Veuillez indiquer les compagnies affiliées au projet, séparées par une virgule." sqref="D83:D99"/>
    <dataValidation allowBlank="1" showInputMessage="1" showErrorMessage="1" promptTitle="Production -valeur-" prompt="Veuillez indiquer la valeur de la production du projet" sqref="I83:I99"/>
    <dataValidation type="list" allowBlank="1" showInputMessage="1" showErrorMessage="1" errorTitle="Unité utilisée erronée" error="Veuillez sélectionner entre barils, Sm3, tonnes, onces (oz) ou carats._x000a__x000a_Si les informations d'origine n'est pas valide, convertir le nombre en unités standard et inclure d’origine dans la section des commentaires." promptTitle="Préciser l’unité de mesure" prompt="Veuillez sélectionner entre barils, Sm3, tonnes, onces (oz) ou carats dans le menu déroulant" sqref="H83:H99">
      <formula1>"&lt;Selectionner unité&gt;,Sm3,Sm3 o.e.,Barils,Tonnes,oz,carats,Scf"</formula1>
    </dataValidation>
    <dataValidation type="list" allowBlank="1" showInputMessage="1" showErrorMessage="1" sqref="G100 F83:F99">
      <formula1>Project_phases_list</formula1>
    </dataValidation>
    <dataValidation type="whole" allowBlank="1" showInputMessage="1" showErrorMessage="1" errorTitle="Veuillez ne pas modifier" error="Veuillez ne pas modifier ces cellules" sqref="E82">
      <formula1>4</formula1>
      <formula2>5</formula2>
    </dataValidation>
    <dataValidation allowBlank="1" showInputMessage="1" showErrorMessage="1" promptTitle="Numéro de référence" prompt="Veuillez indiquer le numéro de référence de l'accord légal: contrat, licence, concession,…" sqref="C88:C99 C83:C86"/>
    <dataValidation allowBlank="1" showInputMessage="1" showErrorMessage="1" errorTitle="Veuillez ne pas modifier" error="Veuillez ne pas modifier ces cellules" sqref="H40 B107:D107"/>
    <dataValidation allowBlank="1" showInputMessage="1" showErrorMessage="1" promptTitle="Veuillez sélectionner les matièr" prompt="Veuillez sélectionner les matières premières exploitées, séparées par une virgule" sqref="F57:F79"/>
    <dataValidation errorStyle="warning" allowBlank="1" showInputMessage="1" showErrorMessage="1" errorTitle="URL" error="Veuillez indiquer une URL" sqref="G41:H79"/>
    <dataValidation allowBlank="1" showInputMessage="1" showErrorMessage="1" promptTitle="Numéro d'identification" prompt="Veuillez saisir un numéro d'identification unique, tel qu’un TIN, un numéro d'organisation ou similaire." sqref="D41:D79"/>
    <dataValidation allowBlank="1" showInputMessage="1" showErrorMessage="1" promptTitle="Nom de l'entreprise" prompt="Saisissez le nom de l'entreprise ici_x000a__x000a_Veuillez vous abstenir d'utiliser des acronymes et indiquez le nom complet" sqref="B41:B79"/>
    <dataValidation type="whole" allowBlank="1" showInputMessage="1" showErrorMessage="1" errorTitle="Veuillez ne pas remplir" error="Ces cellules seront complétées automatiquement" promptTitle="Ne pas remplir" prompt="Complété automatiquement depuis le feuillet 5" sqref="I41:I79">
      <formula1>1</formula1>
      <formula2>2</formula2>
    </dataValidation>
    <dataValidation type="list" allowBlank="1" showInputMessage="1" showErrorMessage="1" sqref="C41:C79">
      <formula1>"&lt; Type d'entreprise &gt;,Société publique financière et Entreprise d'Etat,Privée"</formula1>
    </dataValidation>
  </dataValidations>
  <hyperlinks>
    <hyperlink ref="B14" r:id="rId1"/>
    <hyperlink ref="B103:G103" r:id="rId2" display="Pour la version la plus récente des modèles de données résumées, consultez https://eiti.org/fr/document/modele-donnees-resumees-itie"/>
    <hyperlink ref="B102:G102" r:id="rId3" display="Vous voulez en savoir plus sur votre pays ? Vérifiez si votre pays met en œuvre la Norme ITIE en visitant https://eiti.org/countries"/>
    <hyperlink ref="B104:G104" r:id="rId4" display="Give us your feedback or report a conflict in the data! Write to us at  data@eiti.org"/>
    <hyperlink ref="D38" r:id="rId5"/>
    <hyperlink ref="G41" r:id="rId6"/>
    <hyperlink ref="H41" r:id="rId7"/>
    <hyperlink ref="G43" r:id="rId8"/>
    <hyperlink ref="G44" r:id="rId9"/>
    <hyperlink ref="G45" r:id="rId10"/>
    <hyperlink ref="G47" r:id="rId11"/>
    <hyperlink ref="G48" r:id="rId12"/>
    <hyperlink ref="G49" r:id="rId13"/>
    <hyperlink ref="G50" r:id="rId14"/>
    <hyperlink ref="G51" r:id="rId15"/>
    <hyperlink ref="G52" r:id="rId16"/>
    <hyperlink ref="G66" r:id="rId17"/>
    <hyperlink ref="G67" r:id="rId18"/>
    <hyperlink ref="G68" r:id="rId19"/>
    <hyperlink ref="G78" r:id="rId20"/>
  </hyperlinks>
  <pageMargins left="0.25" right="0.25" top="0.75" bottom="0.75" header="0.3" footer="0.3"/>
  <pageSetup paperSize="8" fitToHeight="0" orientation="landscape" horizontalDpi="2400" verticalDpi="2400" r:id="rId21"/>
  <ignoredErrors>
    <ignoredError sqref="I41:I79" listDataValidation="1"/>
  </ignoredErrors>
  <drawing r:id="rId22"/>
  <tableParts count="3">
    <tablePart r:id="rId23"/>
    <tablePart r:id="rId24"/>
    <tablePart r:id="rId25"/>
  </tableParts>
  <extLst xmlns:xr="http://schemas.microsoft.com/office/spreadsheetml/2014/revision">
    <ext xmlns:x14="http://schemas.microsoft.com/office/spreadsheetml/2009/9/main" uri="{CCE6A557-97BC-4b89-ADB6-D9C93CAAB3DF}">
      <x14:dataValidations xmlns:xm="http://schemas.microsoft.com/office/excel/2006/main" count="2">
        <x14:dataValidation type="list" allowBlank="1" showInputMessage="1" showErrorMessage="1" xr:uid="{080AB5DF-9F7C-4D51-B77F-2D9DAE275C99}">
          <x14:formula1>
            <xm:f>Listes!$I$11:$I$168</xm:f>
          </x14:formula1>
          <xm:sqref>J83:J99</xm:sqref>
        </x14:dataValidation>
        <x14:dataValidation type="list" allowBlank="1" showInputMessage="1" showErrorMessage="1" promptTitle="Matières premières" prompt="Veuillez indiquer les matières premières exploitées, en utilisant une ligne par matière première. Si un projet génère plusieurs matières premières, veuillez utiliser plusieurs lignes." xr:uid="{1147B3CD-88E0-4ADE-BDEB-31D0737FF63C}">
          <x14:formula1>
            <xm:f>Listes!$O$3:$O$72</xm:f>
          </x14:formula1>
          <xm:sqref>E83:E99</xm:sqref>
        </x14:dataValidation>
      </x14:dataValidations>
    </ext>
  </extLst>
</worksheet>
</file>

<file path=xl/worksheets/sheet5.xml><?xml version="1.0" encoding="utf-8"?>
<worksheet xmlns="http://schemas.openxmlformats.org/spreadsheetml/2006/main" xmlns:r="http://schemas.openxmlformats.org/officeDocument/2006/relationships">
  <sheetPr codeName="Sheet5">
    <tabColor rgb="FF00B050"/>
  </sheetPr>
  <dimension ref="B1:U104"/>
  <sheetViews>
    <sheetView showGridLines="0" topLeftCell="G1" zoomScale="85" zoomScaleNormal="85" workbookViewId="0">
      <selection activeCell="B18" sqref="B18"/>
    </sheetView>
  </sheetViews>
  <sheetFormatPr baseColWidth="10" defaultColWidth="9.140625" defaultRowHeight="14.25"/>
  <cols>
    <col min="1" max="1" width="3" style="129" customWidth="1"/>
    <col min="2" max="4" width="9.140625" style="129" hidden="1" customWidth="1"/>
    <col min="5" max="5" width="27.42578125" style="129" hidden="1" customWidth="1"/>
    <col min="6" max="6" width="68.42578125" style="129" customWidth="1"/>
    <col min="7" max="7" width="16.7109375" style="129" customWidth="1"/>
    <col min="8" max="8" width="46" style="129" bestFit="1" customWidth="1"/>
    <col min="9" max="9" width="61.28515625" style="129" bestFit="1" customWidth="1"/>
    <col min="10" max="10" width="25" style="129" bestFit="1" customWidth="1"/>
    <col min="11" max="11" width="11.140625" style="129" customWidth="1"/>
    <col min="12" max="12" width="2.7109375" style="129" customWidth="1"/>
    <col min="13" max="13" width="19.5703125" style="129" bestFit="1" customWidth="1"/>
    <col min="14" max="14" width="73.42578125" style="129" bestFit="1" customWidth="1"/>
    <col min="15" max="16384" width="9.140625" style="129"/>
  </cols>
  <sheetData>
    <row r="1" spans="6:14" s="17" customFormat="1" ht="16.5"/>
    <row r="2" spans="6:14" s="17" customFormat="1" ht="16.5" hidden="1">
      <c r="F2" s="18"/>
      <c r="H2" s="18"/>
      <c r="J2" s="18"/>
      <c r="K2" s="18"/>
    </row>
    <row r="3" spans="6:14" s="17" customFormat="1" ht="16.5" hidden="1">
      <c r="F3" s="18"/>
      <c r="H3" s="18"/>
      <c r="J3" s="18"/>
      <c r="K3" s="18"/>
      <c r="N3" s="19" t="s">
        <v>2172</v>
      </c>
    </row>
    <row r="4" spans="6:14" s="17" customFormat="1" ht="16.5" hidden="1">
      <c r="F4" s="18"/>
      <c r="H4" s="18"/>
      <c r="J4" s="18"/>
      <c r="K4" s="18"/>
      <c r="N4" s="19" t="str">
        <f>Introduction!G4</f>
        <v>AAAA-MM-JJ</v>
      </c>
    </row>
    <row r="5" spans="6:14" s="17" customFormat="1" ht="16.5" hidden="1"/>
    <row r="6" spans="6:14" s="17" customFormat="1" ht="16.5" hidden="1"/>
    <row r="7" spans="6:14" s="17" customFormat="1" ht="16.5"/>
    <row r="8" spans="6:14" s="17" customFormat="1" ht="16.5">
      <c r="F8" s="21" t="s">
        <v>2097</v>
      </c>
      <c r="G8" s="83"/>
      <c r="H8" s="83"/>
      <c r="I8" s="83"/>
      <c r="J8" s="83"/>
      <c r="K8" s="83"/>
      <c r="L8" s="83"/>
      <c r="M8" s="83"/>
      <c r="N8" s="83"/>
    </row>
    <row r="9" spans="6:14" s="17" customFormat="1" ht="21">
      <c r="F9" s="415" t="s">
        <v>2173</v>
      </c>
      <c r="G9" s="415"/>
      <c r="H9" s="415"/>
      <c r="I9" s="415"/>
      <c r="J9" s="415"/>
      <c r="K9" s="132"/>
      <c r="L9" s="132"/>
      <c r="M9" s="415"/>
      <c r="N9" s="415"/>
    </row>
    <row r="10" spans="6:14" s="17" customFormat="1" ht="16.5">
      <c r="F10" s="416" t="s">
        <v>2340</v>
      </c>
      <c r="G10" s="416"/>
      <c r="H10" s="416"/>
      <c r="I10" s="416"/>
      <c r="J10" s="416"/>
      <c r="K10" s="133"/>
      <c r="L10" s="83"/>
      <c r="M10" s="420"/>
      <c r="N10" s="420"/>
    </row>
    <row r="11" spans="6:14" s="17" customFormat="1" ht="16.5">
      <c r="F11" s="394" t="s">
        <v>2341</v>
      </c>
      <c r="G11" s="394"/>
      <c r="H11" s="394"/>
      <c r="I11" s="394"/>
      <c r="J11" s="394"/>
      <c r="K11" s="134"/>
      <c r="L11" s="83"/>
      <c r="M11" s="420"/>
      <c r="N11" s="420"/>
    </row>
    <row r="12" spans="6:14" s="17" customFormat="1" ht="16.5">
      <c r="F12" s="394" t="s">
        <v>2342</v>
      </c>
      <c r="G12" s="394"/>
      <c r="H12" s="394"/>
      <c r="I12" s="394"/>
      <c r="J12" s="394"/>
      <c r="K12" s="134"/>
      <c r="L12" s="83"/>
      <c r="M12" s="420"/>
      <c r="N12" s="420"/>
    </row>
    <row r="13" spans="6:14" s="17" customFormat="1" ht="16.5">
      <c r="F13" s="427" t="s">
        <v>2343</v>
      </c>
      <c r="G13" s="427"/>
      <c r="H13" s="427"/>
      <c r="I13" s="427"/>
      <c r="J13" s="427"/>
      <c r="K13" s="135"/>
      <c r="L13" s="83"/>
      <c r="M13" s="420"/>
      <c r="N13" s="420"/>
    </row>
    <row r="14" spans="6:14" s="17" customFormat="1" ht="16.5">
      <c r="F14" s="428" t="s">
        <v>2344</v>
      </c>
      <c r="G14" s="428"/>
      <c r="H14" s="428"/>
      <c r="I14" s="428"/>
      <c r="J14" s="428"/>
      <c r="K14" s="136"/>
      <c r="L14" s="83"/>
      <c r="M14" s="420"/>
      <c r="N14" s="420"/>
    </row>
    <row r="15" spans="6:14" s="17" customFormat="1" ht="16.5">
      <c r="F15" s="417" t="s">
        <v>2099</v>
      </c>
      <c r="G15" s="417"/>
      <c r="H15" s="417"/>
      <c r="I15" s="417"/>
      <c r="J15" s="417"/>
      <c r="K15" s="137"/>
      <c r="L15" s="83"/>
      <c r="M15" s="138"/>
      <c r="N15" s="138"/>
    </row>
    <row r="16" spans="6:14" s="17" customFormat="1" ht="16.5">
      <c r="F16" s="402" t="s">
        <v>2224</v>
      </c>
      <c r="G16" s="402"/>
      <c r="H16" s="402"/>
      <c r="I16" s="402"/>
      <c r="J16" s="402"/>
      <c r="K16" s="402"/>
      <c r="L16" s="402"/>
      <c r="M16" s="402"/>
      <c r="N16" s="402"/>
    </row>
    <row r="17" spans="2:21" s="17" customFormat="1" ht="16.5"/>
    <row r="18" spans="2:21" s="17" customFormat="1" ht="24">
      <c r="F18" s="139" t="s">
        <v>2098</v>
      </c>
      <c r="G18" s="83"/>
      <c r="H18" s="140"/>
      <c r="I18" s="83"/>
      <c r="J18" s="140"/>
      <c r="K18" s="140"/>
      <c r="M18" s="141" t="s">
        <v>2100</v>
      </c>
      <c r="N18" s="142"/>
    </row>
    <row r="19" spans="2:21" s="17" customFormat="1" ht="16.5">
      <c r="M19" s="422" t="s">
        <v>2515</v>
      </c>
      <c r="N19" s="423"/>
    </row>
    <row r="20" spans="2:21" ht="16.5">
      <c r="F20" s="419" t="s">
        <v>2345</v>
      </c>
      <c r="G20" s="419"/>
      <c r="H20" s="419"/>
      <c r="I20" s="419"/>
      <c r="J20" s="419"/>
      <c r="K20" s="194"/>
      <c r="M20" s="17"/>
      <c r="N20" s="17"/>
    </row>
    <row r="21" spans="2:21">
      <c r="B21" s="143" t="s">
        <v>1403</v>
      </c>
      <c r="C21" s="143" t="s">
        <v>1404</v>
      </c>
      <c r="D21" s="143" t="s">
        <v>1405</v>
      </c>
      <c r="E21" s="143" t="s">
        <v>1406</v>
      </c>
      <c r="F21" s="144" t="s">
        <v>2102</v>
      </c>
      <c r="G21" s="129" t="s">
        <v>1465</v>
      </c>
      <c r="H21" s="145" t="s">
        <v>1353</v>
      </c>
      <c r="I21" s="129" t="s">
        <v>1409</v>
      </c>
      <c r="J21" s="129" t="s">
        <v>1354</v>
      </c>
      <c r="K21" s="129" t="s">
        <v>971</v>
      </c>
      <c r="M21" s="426" t="s">
        <v>2101</v>
      </c>
      <c r="N21" s="426"/>
    </row>
    <row r="22" spans="2:21">
      <c r="B22" s="143" t="str">
        <f>IFERROR(VLOOKUP(Government_revenues_table[[#This Row],[Classification SFP]],Table6_GFS_codes_classification[],COLUMNS($F:F)+3,FALSE),"Do not enter data")</f>
        <v>Impôts (11E)</v>
      </c>
      <c r="C22" s="143" t="str">
        <f>IFERROR(VLOOKUP(Government_revenues_table[[#This Row],[Classification SFP]],Table6_GFS_codes_classification[],COLUMNS($F:G)+3,FALSE),"Do not enter data")</f>
        <v>Impôts sur le revenu, le bénéfice et les plus-values</v>
      </c>
      <c r="D22" s="143" t="str">
        <f>IFERROR(VLOOKUP(Government_revenues_table[[#This Row],[Classification SFP]],Table6_GFS_codes_classification[],COLUMNS($F:H)+3,FALSE),"Do not enter data")</f>
        <v>Impôts ordinaires sur le revenu, le bénéfice et les plus-values (1112E1)</v>
      </c>
      <c r="E22" s="143" t="str">
        <f>IFERROR(VLOOKUP(Government_revenues_table[[#This Row],[Classification SFP]],Table6_GFS_codes_classification[],COLUMNS($F:I)+3,FALSE),"Do not enter data")</f>
        <v>Impôts ordinaires sur le revenu, le bénéfice et les plus-values (1112E1)</v>
      </c>
      <c r="F22" s="144" t="s">
        <v>1425</v>
      </c>
      <c r="G22" s="146" t="s">
        <v>1489</v>
      </c>
      <c r="H22" s="144" t="s">
        <v>2599</v>
      </c>
      <c r="I22" s="144" t="s">
        <v>2526</v>
      </c>
      <c r="J22" s="211">
        <v>125948874</v>
      </c>
      <c r="K22" s="211" t="s">
        <v>1466</v>
      </c>
      <c r="M22" s="418" t="s">
        <v>2103</v>
      </c>
      <c r="N22" s="418"/>
    </row>
    <row r="23" spans="2:21">
      <c r="B23" s="143" t="str">
        <f>IFERROR(VLOOKUP(Government_revenues_table[[#This Row],[Classification SFP]],Table6_GFS_codes_classification[],COLUMNS($F:F)+3,FALSE),"Do not enter data")</f>
        <v>Impôts (11E)</v>
      </c>
      <c r="C23" s="143" t="str">
        <f>IFERROR(VLOOKUP(Government_revenues_table[[#This Row],[Classification SFP]],Table6_GFS_codes_classification[],COLUMNS($F:G)+3,FALSE),"Do not enter data")</f>
        <v>Impôts sur le revenu, le bénéfice et les plus-values</v>
      </c>
      <c r="D23" s="143" t="str">
        <f>IFERROR(VLOOKUP(Government_revenues_table[[#This Row],[Classification SFP]],Table6_GFS_codes_classification[],COLUMNS($F:H)+3,FALSE),"Do not enter data")</f>
        <v>Impôts ordinaires sur le revenu, le bénéfice et les plus-values (1112E1)</v>
      </c>
      <c r="E23" s="143" t="str">
        <f>IFERROR(VLOOKUP(Government_revenues_table[[#This Row],[Classification SFP]],Table6_GFS_codes_classification[],COLUMNS($F:I)+3,FALSE),"Do not enter data")</f>
        <v>Impôts ordinaires sur le revenu, le bénéfice et les plus-values (1112E1)</v>
      </c>
      <c r="F23" s="144" t="s">
        <v>1425</v>
      </c>
      <c r="G23" s="146" t="s">
        <v>1509</v>
      </c>
      <c r="H23" s="144" t="s">
        <v>2599</v>
      </c>
      <c r="I23" s="144" t="s">
        <v>2526</v>
      </c>
      <c r="J23" s="211">
        <v>2521564.21</v>
      </c>
      <c r="K23" s="211" t="s">
        <v>1466</v>
      </c>
      <c r="M23" s="418"/>
      <c r="N23" s="418"/>
    </row>
    <row r="24" spans="2:21">
      <c r="B24" s="143" t="str">
        <f>IFERROR(VLOOKUP(Government_revenues_table[[#This Row],[Classification SFP]],Table6_GFS_codes_classification[],COLUMNS($F:F)+3,FALSE),"Do not enter data")</f>
        <v>Impôts (11E)</v>
      </c>
      <c r="C24" s="143" t="str">
        <f>IFERROR(VLOOKUP(Government_revenues_table[[#This Row],[Classification SFP]],Table6_GFS_codes_classification[],COLUMNS($F:G)+3,FALSE),"Do not enter data")</f>
        <v>Impôts sur le revenu, le bénéfice et les plus-values</v>
      </c>
      <c r="D24" s="143" t="str">
        <f>IFERROR(VLOOKUP(Government_revenues_table[[#This Row],[Classification SFP]],Table6_GFS_codes_classification[],COLUMNS($F:H)+3,FALSE),"Do not enter data")</f>
        <v>Impôts ordinaires sur le revenu, le bénéfice et les plus-values (1112E1)</v>
      </c>
      <c r="E24" s="143" t="str">
        <f>IFERROR(VLOOKUP(Government_revenues_table[[#This Row],[Classification SFP]],Table6_GFS_codes_classification[],COLUMNS($F:I)+3,FALSE),"Do not enter data")</f>
        <v>Impôts ordinaires sur le revenu, le bénéfice et les plus-values (1112E1)</v>
      </c>
      <c r="F24" s="144" t="s">
        <v>1425</v>
      </c>
      <c r="G24" s="146" t="s">
        <v>1489</v>
      </c>
      <c r="H24" s="144" t="s">
        <v>2600</v>
      </c>
      <c r="I24" s="144" t="s">
        <v>2526</v>
      </c>
      <c r="J24" s="211">
        <v>124974879</v>
      </c>
      <c r="K24" s="211" t="s">
        <v>1466</v>
      </c>
      <c r="M24" s="418"/>
      <c r="N24" s="418"/>
    </row>
    <row r="25" spans="2:21">
      <c r="B25" s="143" t="str">
        <f>IFERROR(VLOOKUP(Government_revenues_table[[#This Row],[Classification SFP]],Table6_GFS_codes_classification[],COLUMNS($F:F)+3,FALSE),"Do not enter data")</f>
        <v>Impôts (11E)</v>
      </c>
      <c r="C25" s="143" t="str">
        <f>IFERROR(VLOOKUP(Government_revenues_table[[#This Row],[Classification SFP]],Table6_GFS_codes_classification[],COLUMNS($F:G)+3,FALSE),"Do not enter data")</f>
        <v>Impôts sur le revenu, le bénéfice et les plus-values</v>
      </c>
      <c r="D25" s="143" t="str">
        <f>IFERROR(VLOOKUP(Government_revenues_table[[#This Row],[Classification SFP]],Table6_GFS_codes_classification[],COLUMNS($F:H)+3,FALSE),"Do not enter data")</f>
        <v>Impôts ordinaires sur le revenu, le bénéfice et les plus-values (1112E1)</v>
      </c>
      <c r="E25" s="143" t="str">
        <f>IFERROR(VLOOKUP(Government_revenues_table[[#This Row],[Classification SFP]],Table6_GFS_codes_classification[],COLUMNS($F:I)+3,FALSE),"Do not enter data")</f>
        <v>Impôts ordinaires sur le revenu, le bénéfice et les plus-values (1112E1)</v>
      </c>
      <c r="F25" s="144" t="s">
        <v>1425</v>
      </c>
      <c r="G25" s="146" t="s">
        <v>2096</v>
      </c>
      <c r="H25" s="144" t="s">
        <v>2600</v>
      </c>
      <c r="I25" s="144" t="s">
        <v>2526</v>
      </c>
      <c r="J25" s="211">
        <v>73806</v>
      </c>
      <c r="K25" s="211" t="s">
        <v>1466</v>
      </c>
      <c r="M25" s="418"/>
      <c r="N25" s="418"/>
    </row>
    <row r="26" spans="2:21">
      <c r="B26" s="143" t="str">
        <f>IFERROR(VLOOKUP(Government_revenues_table[[#This Row],[Classification SFP]],Table6_GFS_codes_classification[],COLUMNS($F:F)+3,FALSE),"Do not enter data")</f>
        <v>Impôts (11E)</v>
      </c>
      <c r="C26" s="143" t="str">
        <f>IFERROR(VLOOKUP(Government_revenues_table[[#This Row],[Classification SFP]],Table6_GFS_codes_classification[],COLUMNS($F:G)+3,FALSE),"Do not enter data")</f>
        <v>Impôts sur le revenu, le bénéfice et les plus-values</v>
      </c>
      <c r="D26" s="143" t="str">
        <f>IFERROR(VLOOKUP(Government_revenues_table[[#This Row],[Classification SFP]],Table6_GFS_codes_classification[],COLUMNS($F:H)+3,FALSE),"Do not enter data")</f>
        <v>Impôts ordinaires sur le revenu, le bénéfice et les plus-values (1112E1)</v>
      </c>
      <c r="E26" s="143" t="str">
        <f>IFERROR(VLOOKUP(Government_revenues_table[[#This Row],[Classification SFP]],Table6_GFS_codes_classification[],COLUMNS($F:I)+3,FALSE),"Do not enter data")</f>
        <v>Impôts ordinaires sur le revenu, le bénéfice et les plus-values (1112E1)</v>
      </c>
      <c r="F26" s="144" t="s">
        <v>1425</v>
      </c>
      <c r="G26" s="146" t="s">
        <v>1509</v>
      </c>
      <c r="H26" s="144" t="s">
        <v>2600</v>
      </c>
      <c r="I26" s="144" t="s">
        <v>2526</v>
      </c>
      <c r="J26" s="211">
        <v>8755775</v>
      </c>
      <c r="K26" s="211" t="s">
        <v>1466</v>
      </c>
      <c r="M26" s="418"/>
      <c r="N26" s="418"/>
    </row>
    <row r="27" spans="2:21">
      <c r="B27" s="143" t="str">
        <f>IFERROR(VLOOKUP(Government_revenues_table[[#This Row],[Classification SFP]],Table6_GFS_codes_classification[],COLUMNS($F:F)+3,FALSE),"Do not enter data")</f>
        <v>Impôts (11E)</v>
      </c>
      <c r="C27" s="143" t="str">
        <f>IFERROR(VLOOKUP(Government_revenues_table[[#This Row],[Classification SFP]],Table6_GFS_codes_classification[],COLUMNS($F:G)+3,FALSE),"Do not enter data")</f>
        <v>Impôts sur le revenu, le bénéfice et les plus-values</v>
      </c>
      <c r="D27" s="143" t="str">
        <f>IFERROR(VLOOKUP(Government_revenues_table[[#This Row],[Classification SFP]],Table6_GFS_codes_classification[],COLUMNS($F:H)+3,FALSE),"Do not enter data")</f>
        <v>Impôts ordinaires sur le revenu, le bénéfice et les plus-values (1112E1)</v>
      </c>
      <c r="E27" s="143" t="str">
        <f>IFERROR(VLOOKUP(Government_revenues_table[[#This Row],[Classification SFP]],Table6_GFS_codes_classification[],COLUMNS($F:I)+3,FALSE),"Do not enter data")</f>
        <v>Impôts ordinaires sur le revenu, le bénéfice et les plus-values (1112E1)</v>
      </c>
      <c r="F27" s="144" t="s">
        <v>1425</v>
      </c>
      <c r="G27" s="146" t="s">
        <v>1502</v>
      </c>
      <c r="H27" s="144" t="s">
        <v>2601</v>
      </c>
      <c r="I27" s="144" t="s">
        <v>2526</v>
      </c>
      <c r="J27" s="211">
        <v>0</v>
      </c>
      <c r="K27" s="211" t="s">
        <v>1466</v>
      </c>
      <c r="M27" s="424" t="s">
        <v>2346</v>
      </c>
      <c r="N27" s="424"/>
    </row>
    <row r="28" spans="2:21">
      <c r="B28" s="143" t="str">
        <f>IFERROR(VLOOKUP(Government_revenues_table[[#This Row],[Classification SFP]],Table6_GFS_codes_classification[],COLUMNS($F:F)+3,FALSE),"Do not enter data")</f>
        <v>Impôts (11E)</v>
      </c>
      <c r="C28" s="143" t="str">
        <f>IFERROR(VLOOKUP(Government_revenues_table[[#This Row],[Classification SFP]],Table6_GFS_codes_classification[],COLUMNS($F:G)+3,FALSE),"Do not enter data")</f>
        <v>Impôts sur le revenu, le bénéfice et les plus-values</v>
      </c>
      <c r="D28" s="143" t="str">
        <f>IFERROR(VLOOKUP(Government_revenues_table[[#This Row],[Classification SFP]],Table6_GFS_codes_classification[],COLUMNS($F:H)+3,FALSE),"Do not enter data")</f>
        <v>Impôts ordinaires sur le revenu, le bénéfice et les plus-values (1112E1)</v>
      </c>
      <c r="E28" s="143" t="str">
        <f>IFERROR(VLOOKUP(Government_revenues_table[[#This Row],[Classification SFP]],Table6_GFS_codes_classification[],COLUMNS($F:I)+3,FALSE),"Do not enter data")</f>
        <v>Impôts ordinaires sur le revenu, le bénéfice et les plus-values (1112E1)</v>
      </c>
      <c r="F28" s="144" t="s">
        <v>1425</v>
      </c>
      <c r="G28" s="146" t="s">
        <v>1502</v>
      </c>
      <c r="H28" s="213" t="s">
        <v>2602</v>
      </c>
      <c r="I28" s="214" t="s">
        <v>2526</v>
      </c>
      <c r="J28" s="211">
        <v>0</v>
      </c>
      <c r="K28" s="211" t="s">
        <v>1466</v>
      </c>
      <c r="M28" s="425" t="s">
        <v>2347</v>
      </c>
      <c r="N28" s="425"/>
    </row>
    <row r="29" spans="2:21" ht="17.25" thickBot="1">
      <c r="B29" s="143" t="str">
        <f>IFERROR(VLOOKUP(Government_revenues_table[[#This Row],[Classification SFP]],Table6_GFS_codes_classification[],COLUMNS($F:F)+3,FALSE),"Do not enter data")</f>
        <v>Impôts (11E)</v>
      </c>
      <c r="C29" s="143" t="str">
        <f>IFERROR(VLOOKUP(Government_revenues_table[[#This Row],[Classification SFP]],Table6_GFS_codes_classification[],COLUMNS($F:G)+3,FALSE),"Do not enter data")</f>
        <v>Impôts sur le revenu, le bénéfice et les plus-values</v>
      </c>
      <c r="D29" s="143" t="str">
        <f>IFERROR(VLOOKUP(Government_revenues_table[[#This Row],[Classification SFP]],Table6_GFS_codes_classification[],COLUMNS($F:H)+3,FALSE),"Do not enter data")</f>
        <v>Impôts ordinaires sur le revenu, le bénéfice et les plus-values (1112E1)</v>
      </c>
      <c r="E29" s="143" t="str">
        <f>IFERROR(VLOOKUP(Government_revenues_table[[#This Row],[Classification SFP]],Table6_GFS_codes_classification[],COLUMNS($F:I)+3,FALSE),"Do not enter data")</f>
        <v>Impôts ordinaires sur le revenu, le bénéfice et les plus-values (1112E1)</v>
      </c>
      <c r="F29" s="144" t="s">
        <v>1425</v>
      </c>
      <c r="G29" s="146" t="s">
        <v>2096</v>
      </c>
      <c r="H29" s="213" t="s">
        <v>2603</v>
      </c>
      <c r="I29" s="214" t="s">
        <v>2526</v>
      </c>
      <c r="J29" s="211">
        <v>20006</v>
      </c>
      <c r="K29" s="211" t="s">
        <v>1466</v>
      </c>
      <c r="M29" s="148"/>
      <c r="N29" s="148"/>
    </row>
    <row r="30" spans="2:21" ht="18" customHeight="1">
      <c r="B30" s="143" t="str">
        <f>IFERROR(VLOOKUP(Government_revenues_table[[#This Row],[Classification SFP]],Table6_GFS_codes_classification[],COLUMNS($F:F)+3,FALSE),"Do not enter data")</f>
        <v>Impôts (11E)</v>
      </c>
      <c r="C30" s="143" t="str">
        <f>IFERROR(VLOOKUP(Government_revenues_table[[#This Row],[Classification SFP]],Table6_GFS_codes_classification[],COLUMNS($F:G)+3,FALSE),"Do not enter data")</f>
        <v>Impôts sur le revenu, le bénéfice et les plus-values (111E)</v>
      </c>
      <c r="D30" s="143" t="str">
        <f>IFERROR(VLOOKUP(Government_revenues_table[[#This Row],[Classification SFP]],Table6_GFS_codes_classification[],COLUMNS($F:H)+3,FALSE),"Do not enter data")</f>
        <v>Impôts extraordinaires sur le revenu, le bénéfice et les plus-values (1112E2)</v>
      </c>
      <c r="E30" s="143" t="str">
        <f>IFERROR(VLOOKUP(Government_revenues_table[[#This Row],[Classification SFP]],Table6_GFS_codes_classification[],COLUMNS($F:I)+3,FALSE),"Do not enter data")</f>
        <v>Impôts extraordinaires sur le revenu, le bénéfice et les plus-values (1112E2)</v>
      </c>
      <c r="F30" s="214" t="s">
        <v>1484</v>
      </c>
      <c r="G30" s="146" t="s">
        <v>1489</v>
      </c>
      <c r="H30" s="213" t="s">
        <v>2604</v>
      </c>
      <c r="I30" s="214" t="s">
        <v>2526</v>
      </c>
      <c r="J30" s="215">
        <v>3619564</v>
      </c>
      <c r="K30" s="211" t="s">
        <v>1466</v>
      </c>
      <c r="P30" s="100"/>
      <c r="Q30" s="18"/>
      <c r="R30" s="101"/>
      <c r="S30" s="18"/>
      <c r="T30" s="101"/>
      <c r="U30" s="18"/>
    </row>
    <row r="31" spans="2:21">
      <c r="B31" s="143" t="str">
        <f>IFERROR(VLOOKUP(Government_revenues_table[[#This Row],[Classification SFP]],Table6_GFS_codes_classification[],COLUMNS($F:F)+3,FALSE),"Do not enter data")</f>
        <v>Impôts (11E)</v>
      </c>
      <c r="C31" s="143" t="str">
        <f>IFERROR(VLOOKUP(Government_revenues_table[[#This Row],[Classification SFP]],Table6_GFS_codes_classification[],COLUMNS($F:G)+3,FALSE),"Do not enter data")</f>
        <v>Impôts sur le revenu, le bénéfice et les plus-values (111E)</v>
      </c>
      <c r="D31" s="143" t="str">
        <f>IFERROR(VLOOKUP(Government_revenues_table[[#This Row],[Classification SFP]],Table6_GFS_codes_classification[],COLUMNS($F:H)+3,FALSE),"Do not enter data")</f>
        <v>Impôts extraordinaires sur le revenu, le bénéfice et les plus-values (1112E2)</v>
      </c>
      <c r="E31" s="143" t="str">
        <f>IFERROR(VLOOKUP(Government_revenues_table[[#This Row],[Classification SFP]],Table6_GFS_codes_classification[],COLUMNS($F:I)+3,FALSE),"Do not enter data")</f>
        <v>Impôts extraordinaires sur le revenu, le bénéfice et les plus-values (1112E2)</v>
      </c>
      <c r="F31" s="214" t="s">
        <v>1484</v>
      </c>
      <c r="G31" s="146" t="s">
        <v>2096</v>
      </c>
      <c r="H31" s="213" t="s">
        <v>2604</v>
      </c>
      <c r="I31" s="214" t="s">
        <v>2526</v>
      </c>
      <c r="J31" s="211">
        <v>29506</v>
      </c>
      <c r="K31" s="211" t="s">
        <v>1466</v>
      </c>
      <c r="P31" s="421"/>
      <c r="Q31" s="421"/>
      <c r="R31" s="421"/>
      <c r="S31" s="421"/>
      <c r="T31" s="421"/>
      <c r="U31" s="421"/>
    </row>
    <row r="32" spans="2:21">
      <c r="B32" s="143" t="str">
        <f>IFERROR(VLOOKUP(Government_revenues_table[[#This Row],[Classification SFP]],Table6_GFS_codes_classification[],COLUMNS($F:F)+3,FALSE),"Do not enter data")</f>
        <v>Impôts (11E)</v>
      </c>
      <c r="C32" s="143" t="str">
        <f>IFERROR(VLOOKUP(Government_revenues_table[[#This Row],[Classification SFP]],Table6_GFS_codes_classification[],COLUMNS($F:G)+3,FALSE),"Do not enter data")</f>
        <v>Impôts sur le revenu, le bénéfice et les plus-values (111E)</v>
      </c>
      <c r="D32" s="143" t="str">
        <f>IFERROR(VLOOKUP(Government_revenues_table[[#This Row],[Classification SFP]],Table6_GFS_codes_classification[],COLUMNS($F:H)+3,FALSE),"Do not enter data")</f>
        <v>Impôts extraordinaires sur le revenu, le bénéfice et les plus-values (1112E2)</v>
      </c>
      <c r="E32" s="143" t="str">
        <f>IFERROR(VLOOKUP(Government_revenues_table[[#This Row],[Classification SFP]],Table6_GFS_codes_classification[],COLUMNS($F:I)+3,FALSE),"Do not enter data")</f>
        <v>Impôts extraordinaires sur le revenu, le bénéfice et les plus-values (1112E2)</v>
      </c>
      <c r="F32" s="214" t="s">
        <v>1484</v>
      </c>
      <c r="G32" s="146" t="s">
        <v>1509</v>
      </c>
      <c r="H32" s="213" t="s">
        <v>2604</v>
      </c>
      <c r="I32" s="214" t="s">
        <v>2526</v>
      </c>
      <c r="J32" s="211">
        <v>509006</v>
      </c>
      <c r="K32" s="211" t="s">
        <v>1466</v>
      </c>
    </row>
    <row r="33" spans="2:11">
      <c r="B33" s="143" t="str">
        <f>IFERROR(VLOOKUP(Government_revenues_table[[#This Row],[Classification SFP]],Table6_GFS_codes_classification[],COLUMNS($F:F)+3,FALSE),"Do not enter data")</f>
        <v>Impôts (11E)</v>
      </c>
      <c r="C33" s="143" t="str">
        <f>IFERROR(VLOOKUP(Government_revenues_table[[#This Row],[Classification SFP]],Table6_GFS_codes_classification[],COLUMNS($F:G)+3,FALSE),"Do not enter data")</f>
        <v>Impôts sur le revenu, le bénéfice et les plus-values (111E)</v>
      </c>
      <c r="D33" s="143" t="str">
        <f>IFERROR(VLOOKUP(Government_revenues_table[[#This Row],[Classification SFP]],Table6_GFS_codes_classification[],COLUMNS($F:H)+3,FALSE),"Do not enter data")</f>
        <v>Impôts extraordinaires sur le revenu, le bénéfice et les plus-values (1112E2)</v>
      </c>
      <c r="E33" s="143" t="str">
        <f>IFERROR(VLOOKUP(Government_revenues_table[[#This Row],[Classification SFP]],Table6_GFS_codes_classification[],COLUMNS($F:I)+3,FALSE),"Do not enter data")</f>
        <v>Impôts extraordinaires sur le revenu, le bénéfice et les plus-values (1112E2)</v>
      </c>
      <c r="F33" s="214" t="s">
        <v>1484</v>
      </c>
      <c r="G33" s="146" t="s">
        <v>1489</v>
      </c>
      <c r="H33" s="214" t="s">
        <v>2605</v>
      </c>
      <c r="I33" s="214" t="s">
        <v>2526</v>
      </c>
      <c r="J33" s="215">
        <v>0</v>
      </c>
      <c r="K33" s="211" t="s">
        <v>1466</v>
      </c>
    </row>
    <row r="34" spans="2:11">
      <c r="B34" s="143" t="str">
        <f>IFERROR(VLOOKUP(Government_revenues_table[[#This Row],[Classification SFP]],Table6_GFS_codes_classification[],COLUMNS($F:F)+3,FALSE),"Do not enter data")</f>
        <v>Impôts (11E)</v>
      </c>
      <c r="C34" s="143" t="str">
        <f>IFERROR(VLOOKUP(Government_revenues_table[[#This Row],[Classification SFP]],Table6_GFS_codes_classification[],COLUMNS($F:G)+3,FALSE),"Do not enter data")</f>
        <v>Impôts sur la masse salariale et la force de travail (112E)</v>
      </c>
      <c r="D34" s="143" t="str">
        <f>IFERROR(VLOOKUP(Government_revenues_table[[#This Row],[Classification SFP]],Table6_GFS_codes_classification[],COLUMNS($F:H)+3,FALSE),"Do not enter data")</f>
        <v>Impôts sur la masse salariale et la force de travail (112E)</v>
      </c>
      <c r="E34" s="143" t="str">
        <f>IFERROR(VLOOKUP(Government_revenues_table[[#This Row],[Classification SFP]],Table6_GFS_codes_classification[],COLUMNS($F:I)+3,FALSE),"Do not enter data")</f>
        <v>Impôts sur la masse salariale et la force de travail (112E)</v>
      </c>
      <c r="F34" s="213" t="s">
        <v>1392</v>
      </c>
      <c r="G34" s="146" t="s">
        <v>1489</v>
      </c>
      <c r="H34" s="214" t="s">
        <v>2606</v>
      </c>
      <c r="I34" s="214" t="s">
        <v>2528</v>
      </c>
      <c r="J34" s="211">
        <v>4924546</v>
      </c>
      <c r="K34" s="211" t="s">
        <v>1466</v>
      </c>
    </row>
    <row r="35" spans="2:11">
      <c r="B35" s="149" t="str">
        <f>IFERROR(VLOOKUP(Government_revenues_table[[#This Row],[Classification SFP]],Table6_GFS_codes_classification[],COLUMNS($F:F)+3,FALSE),"Do not enter data")</f>
        <v>Impôts (11E)</v>
      </c>
      <c r="C35" s="149" t="str">
        <f>IFERROR(VLOOKUP(Government_revenues_table[[#This Row],[Classification SFP]],Table6_GFS_codes_classification[],COLUMNS($F:G)+3,FALSE),"Do not enter data")</f>
        <v>Impôts sur la masse salariale et la force de travail (112E)</v>
      </c>
      <c r="D35" s="149" t="str">
        <f>IFERROR(VLOOKUP(Government_revenues_table[[#This Row],[Classification SFP]],Table6_GFS_codes_classification[],COLUMNS($F:H)+3,FALSE),"Do not enter data")</f>
        <v>Impôts sur la masse salariale et la force de travail (112E)</v>
      </c>
      <c r="E35" s="149" t="str">
        <f>IFERROR(VLOOKUP(Government_revenues_table[[#This Row],[Classification SFP]],Table6_GFS_codes_classification[],COLUMNS($F:I)+3,FALSE),"Do not enter data")</f>
        <v>Impôts sur la masse salariale et la force de travail (112E)</v>
      </c>
      <c r="F35" s="213" t="s">
        <v>1392</v>
      </c>
      <c r="G35" s="146" t="s">
        <v>2096</v>
      </c>
      <c r="H35" s="214" t="s">
        <v>2606</v>
      </c>
      <c r="I35" s="214" t="s">
        <v>2529</v>
      </c>
      <c r="J35" s="211">
        <v>9895</v>
      </c>
      <c r="K35" s="211" t="s">
        <v>1466</v>
      </c>
    </row>
    <row r="36" spans="2:11">
      <c r="B36" s="143" t="str">
        <f>IFERROR(VLOOKUP(Government_revenues_table[[#This Row],[Classification SFP]],Table6_GFS_codes_classification[],COLUMNS($F:F)+3,FALSE),"Do not enter data")</f>
        <v>Impôts (11E)</v>
      </c>
      <c r="C36" s="143" t="str">
        <f>IFERROR(VLOOKUP(Government_revenues_table[[#This Row],[Classification SFP]],Table6_GFS_codes_classification[],COLUMNS($F:G)+3,FALSE),"Do not enter data")</f>
        <v>Impôts sur la masse salariale et la force de travail (112E)</v>
      </c>
      <c r="D36" s="143" t="str">
        <f>IFERROR(VLOOKUP(Government_revenues_table[[#This Row],[Classification SFP]],Table6_GFS_codes_classification[],COLUMNS($F:H)+3,FALSE),"Do not enter data")</f>
        <v>Impôts sur la masse salariale et la force de travail (112E)</v>
      </c>
      <c r="E36" s="143" t="str">
        <f>IFERROR(VLOOKUP(Government_revenues_table[[#This Row],[Classification SFP]],Table6_GFS_codes_classification[],COLUMNS($F:I)+3,FALSE),"Do not enter data")</f>
        <v>Impôts sur la masse salariale et la force de travail (112E)</v>
      </c>
      <c r="F36" s="213" t="s">
        <v>1392</v>
      </c>
      <c r="G36" s="146" t="s">
        <v>1502</v>
      </c>
      <c r="H36" s="144" t="s">
        <v>2607</v>
      </c>
      <c r="I36" s="144" t="s">
        <v>2526</v>
      </c>
      <c r="J36" s="211">
        <v>0</v>
      </c>
      <c r="K36" s="211" t="s">
        <v>1466</v>
      </c>
    </row>
    <row r="37" spans="2:11">
      <c r="B37" s="143" t="str">
        <f>IFERROR(VLOOKUP(Government_revenues_table[[#This Row],[Classification SFP]],Table6_GFS_codes_classification[],COLUMNS($F:F)+3,FALSE),"Do not enter data")</f>
        <v>Impôts (11E)</v>
      </c>
      <c r="C37" s="143" t="str">
        <f>IFERROR(VLOOKUP(Government_revenues_table[[#This Row],[Classification SFP]],Table6_GFS_codes_classification[],COLUMNS($F:G)+3,FALSE),"Do not enter data")</f>
        <v>Impôts sur la masse salariale et la force de travail (112E)</v>
      </c>
      <c r="D37" s="143" t="str">
        <f>IFERROR(VLOOKUP(Government_revenues_table[[#This Row],[Classification SFP]],Table6_GFS_codes_classification[],COLUMNS($F:H)+3,FALSE),"Do not enter data")</f>
        <v>Impôts sur la masse salariale et la force de travail (112E)</v>
      </c>
      <c r="E37" s="143" t="str">
        <f>IFERROR(VLOOKUP(Government_revenues_table[[#This Row],[Classification SFP]],Table6_GFS_codes_classification[],COLUMNS($F:I)+3,FALSE),"Do not enter data")</f>
        <v>Impôts sur la masse salariale et la force de travail (112E)</v>
      </c>
      <c r="F37" s="213" t="s">
        <v>1392</v>
      </c>
      <c r="G37" s="146" t="s">
        <v>1502</v>
      </c>
      <c r="H37" s="144" t="s">
        <v>2608</v>
      </c>
      <c r="I37" s="144" t="s">
        <v>2526</v>
      </c>
      <c r="J37" s="211">
        <v>0</v>
      </c>
      <c r="K37" s="211" t="s">
        <v>1466</v>
      </c>
    </row>
    <row r="38" spans="2:11">
      <c r="B38" s="143" t="str">
        <f>IFERROR(VLOOKUP(Government_revenues_table[[#This Row],[Classification SFP]],Table6_GFS_codes_classification[],COLUMNS($F:F)+3,FALSE),"Do not enter data")</f>
        <v>Impôts (11E)</v>
      </c>
      <c r="C38" s="143" t="str">
        <f>IFERROR(VLOOKUP(Government_revenues_table[[#This Row],[Classification SFP]],Table6_GFS_codes_classification[],COLUMNS($F:G)+3,FALSE),"Do not enter data")</f>
        <v>Impôts sur la propriété (113E)</v>
      </c>
      <c r="D38" s="143" t="str">
        <f>IFERROR(VLOOKUP(Government_revenues_table[[#This Row],[Classification SFP]],Table6_GFS_codes_classification[],COLUMNS($F:H)+3,FALSE),"Do not enter data")</f>
        <v>Impôts sur la propriété (113E)</v>
      </c>
      <c r="E38" s="143" t="str">
        <f>IFERROR(VLOOKUP(Government_revenues_table[[#This Row],[Classification SFP]],Table6_GFS_codes_classification[],COLUMNS($F:I)+3,FALSE),"Do not enter data")</f>
        <v>Impôts sur la propriété (113E)</v>
      </c>
      <c r="F38" s="213" t="s">
        <v>1393</v>
      </c>
      <c r="G38" s="146" t="s">
        <v>1489</v>
      </c>
      <c r="H38" s="213" t="s">
        <v>2609</v>
      </c>
      <c r="I38" s="214" t="s">
        <v>2526</v>
      </c>
      <c r="J38" s="211">
        <v>22</v>
      </c>
      <c r="K38" s="211" t="s">
        <v>1466</v>
      </c>
    </row>
    <row r="39" spans="2:11">
      <c r="B39" s="143" t="str">
        <f>IFERROR(VLOOKUP(Government_revenues_table[[#This Row],[Classification SFP]],Table6_GFS_codes_classification[],COLUMNS($F:F)+3,FALSE),"Do not enter data")</f>
        <v>Impôts (11E)</v>
      </c>
      <c r="C39" s="143" t="str">
        <f>IFERROR(VLOOKUP(Government_revenues_table[[#This Row],[Classification SFP]],Table6_GFS_codes_classification[],COLUMNS($F:G)+3,FALSE),"Do not enter data")</f>
        <v>Impôts sur les biens et services (114E)</v>
      </c>
      <c r="D39" s="143" t="str">
        <f>IFERROR(VLOOKUP(Government_revenues_table[[#This Row],[Classification SFP]],Table6_GFS_codes_classification[],COLUMNS($F:H)+3,FALSE),"Do not enter data")</f>
        <v>Impôts généraux sur les biens et services (TVA, taxes sur les ventes, taxes sur le chiffre d’affaires (1141E)</v>
      </c>
      <c r="E39" s="143" t="str">
        <f>IFERROR(VLOOKUP(Government_revenues_table[[#This Row],[Classification SFP]],Table6_GFS_codes_classification[],COLUMNS($F:I)+3,FALSE),"Do not enter data")</f>
        <v>Impôts généraux sur les biens et services (TVA, taxes sur les ventes, taxes sur le chiffre d’affaires (1141E)</v>
      </c>
      <c r="F39" s="214" t="s">
        <v>1504</v>
      </c>
      <c r="G39" s="212" t="s">
        <v>2096</v>
      </c>
      <c r="H39" s="213" t="s">
        <v>276</v>
      </c>
      <c r="I39" s="214" t="s">
        <v>2526</v>
      </c>
      <c r="J39" s="211">
        <v>18119</v>
      </c>
      <c r="K39" s="211" t="s">
        <v>1466</v>
      </c>
    </row>
    <row r="40" spans="2:11">
      <c r="B40" s="143" t="str">
        <f>IFERROR(VLOOKUP(Government_revenues_table[[#This Row],[Classification SFP]],Table6_GFS_codes_classification[],COLUMNS($F:F)+3,FALSE),"Do not enter data")</f>
        <v>Impôts (11E)</v>
      </c>
      <c r="C40" s="143" t="str">
        <f>IFERROR(VLOOKUP(Government_revenues_table[[#This Row],[Classification SFP]],Table6_GFS_codes_classification[],COLUMNS($F:G)+3,FALSE),"Do not enter data")</f>
        <v>Impôts sur les biens et services (114E)</v>
      </c>
      <c r="D40" s="143" t="str">
        <f>IFERROR(VLOOKUP(Government_revenues_table[[#This Row],[Classification SFP]],Table6_GFS_codes_classification[],COLUMNS($F:H)+3,FALSE),"Do not enter data")</f>
        <v>Impôts généraux sur les biens et services (TVA, taxes sur les ventes, taxes sur le chiffre d’affaires (1141E)</v>
      </c>
      <c r="E40" s="143" t="str">
        <f>IFERROR(VLOOKUP(Government_revenues_table[[#This Row],[Classification SFP]],Table6_GFS_codes_classification[],COLUMNS($F:I)+3,FALSE),"Do not enter data")</f>
        <v>Impôts généraux sur les biens et services (TVA, taxes sur les ventes, taxes sur le chiffre d’affaires (1141E)</v>
      </c>
      <c r="F40" s="214" t="s">
        <v>1504</v>
      </c>
      <c r="G40" s="212" t="s">
        <v>2096</v>
      </c>
      <c r="H40" s="213" t="s">
        <v>2610</v>
      </c>
      <c r="I40" s="214" t="s">
        <v>2526</v>
      </c>
      <c r="J40" s="211">
        <v>25076</v>
      </c>
      <c r="K40" s="211" t="s">
        <v>1466</v>
      </c>
    </row>
    <row r="41" spans="2:11">
      <c r="B41" s="143" t="str">
        <f>IFERROR(VLOOKUP(Government_revenues_table[[#This Row],[Classification SFP]],Table6_GFS_codes_classification[],COLUMNS($F:F)+3,FALSE),"Do not enter data")</f>
        <v>Impôts (11E)</v>
      </c>
      <c r="C41" s="143" t="str">
        <f>IFERROR(VLOOKUP(Government_revenues_table[[#This Row],[Classification SFP]],Table6_GFS_codes_classification[],COLUMNS($F:G)+3,FALSE),"Do not enter data")</f>
        <v>Impôts sur les biens et services (114E)</v>
      </c>
      <c r="D41" s="143" t="str">
        <f>IFERROR(VLOOKUP(Government_revenues_table[[#This Row],[Classification SFP]],Table6_GFS_codes_classification[],COLUMNS($F:H)+3,FALSE),"Do not enter data")</f>
        <v>Droits d’accise (1142E)</v>
      </c>
      <c r="E41" s="143" t="str">
        <f>IFERROR(VLOOKUP(Government_revenues_table[[#This Row],[Classification SFP]],Table6_GFS_codes_classification[],COLUMNS($F:I)+3,FALSE),"Do not enter data")</f>
        <v>Droits d’accise (1142E)</v>
      </c>
      <c r="F41" s="213" t="s">
        <v>1429</v>
      </c>
      <c r="G41" s="213" t="s">
        <v>1502</v>
      </c>
      <c r="H41" s="213" t="s">
        <v>2611</v>
      </c>
      <c r="I41" s="214" t="s">
        <v>2526</v>
      </c>
      <c r="J41" s="211">
        <v>0</v>
      </c>
      <c r="K41" s="211" t="s">
        <v>1466</v>
      </c>
    </row>
    <row r="42" spans="2:11">
      <c r="B42" s="143" t="str">
        <f>IFERROR(VLOOKUP(Government_revenues_table[[#This Row],[Classification SFP]],Table6_GFS_codes_classification[],COLUMNS($F:F)+3,FALSE),"Do not enter data")</f>
        <v>Impôts (11E)</v>
      </c>
      <c r="C42" s="143" t="str">
        <f>IFERROR(VLOOKUP(Government_revenues_table[[#This Row],[Classification SFP]],Table6_GFS_codes_classification[],COLUMNS($F:G)+3,FALSE),"Do not enter data")</f>
        <v>Impôts sur les biens et services (114E)</v>
      </c>
      <c r="D42" s="143" t="str">
        <f>IFERROR(VLOOKUP(Government_revenues_table[[#This Row],[Classification SFP]],Table6_GFS_codes_classification[],COLUMNS($F:H)+3,FALSE),"Do not enter data")</f>
        <v>Impôts sur l’usage de biens/permission d’utiliser des biens ou d’exécuter des activités (1145E)</v>
      </c>
      <c r="E42" s="143" t="str">
        <f>IFERROR(VLOOKUP(Government_revenues_table[[#This Row],[Classification SFP]],Table6_GFS_codes_classification[],COLUMNS($F:I)+3,FALSE),"Do not enter data")</f>
        <v>Droits de licence (114521E)</v>
      </c>
      <c r="F42" s="213" t="s">
        <v>1432</v>
      </c>
      <c r="G42" s="213" t="s">
        <v>1489</v>
      </c>
      <c r="H42" s="214" t="s">
        <v>2612</v>
      </c>
      <c r="I42" s="214" t="s">
        <v>2526</v>
      </c>
      <c r="J42" s="211">
        <v>0</v>
      </c>
      <c r="K42" s="211" t="s">
        <v>1466</v>
      </c>
    </row>
    <row r="43" spans="2:11">
      <c r="B43" s="143" t="str">
        <f>IFERROR(VLOOKUP(Government_revenues_table[[#This Row],[Classification SFP]],Table6_GFS_codes_classification[],COLUMNS($F:F)+3,FALSE),"Do not enter data")</f>
        <v>Impôts (11E)</v>
      </c>
      <c r="C43" s="143" t="str">
        <f>IFERROR(VLOOKUP(Government_revenues_table[[#This Row],[Classification SFP]],Table6_GFS_codes_classification[],COLUMNS($F:G)+3,FALSE),"Do not enter data")</f>
        <v>Impôts sur les biens et services (114E)</v>
      </c>
      <c r="D43" s="143" t="str">
        <f>IFERROR(VLOOKUP(Government_revenues_table[[#This Row],[Classification SFP]],Table6_GFS_codes_classification[],COLUMNS($F:H)+3,FALSE),"Do not enter data")</f>
        <v>Impôts sur l’usage de biens/permission d’utiliser des biens ou d’exécuter des activités (1145E)</v>
      </c>
      <c r="E43" s="143" t="str">
        <f>IFERROR(VLOOKUP(Government_revenues_table[[#This Row],[Classification SFP]],Table6_GFS_codes_classification[],COLUMNS($F:I)+3,FALSE),"Do not enter data")</f>
        <v>Droits de licence (114521E)</v>
      </c>
      <c r="F43" s="213" t="s">
        <v>1432</v>
      </c>
      <c r="G43" s="213" t="s">
        <v>1489</v>
      </c>
      <c r="H43" s="213" t="s">
        <v>2613</v>
      </c>
      <c r="I43" s="214" t="s">
        <v>2526</v>
      </c>
      <c r="J43" s="211">
        <v>0</v>
      </c>
      <c r="K43" s="211" t="s">
        <v>1466</v>
      </c>
    </row>
    <row r="44" spans="2:11">
      <c r="B44" s="149" t="str">
        <f>IFERROR(VLOOKUP(Government_revenues_table[[#This Row],[Classification SFP]],Table6_GFS_codes_classification[],COLUMNS($F:F)+3,FALSE),"Do not enter data")</f>
        <v>Impôts (11E)</v>
      </c>
      <c r="C44" s="149" t="str">
        <f>IFERROR(VLOOKUP(Government_revenues_table[[#This Row],[Classification SFP]],Table6_GFS_codes_classification[],COLUMNS($F:G)+3,FALSE),"Do not enter data")</f>
        <v>Impôts sur les biens et services (114E)</v>
      </c>
      <c r="D44" s="149" t="str">
        <f>IFERROR(VLOOKUP(Government_revenues_table[[#This Row],[Classification SFP]],Table6_GFS_codes_classification[],COLUMNS($F:H)+3,FALSE),"Do not enter data")</f>
        <v>Impôts sur l’usage de biens/permission d’utiliser des biens ou d’exécuter des activités (1145E)</v>
      </c>
      <c r="E44" s="149" t="str">
        <f>IFERROR(VLOOKUP(Government_revenues_table[[#This Row],[Classification SFP]],Table6_GFS_codes_classification[],COLUMNS($F:I)+3,FALSE),"Do not enter data")</f>
        <v>Droits de licence (114521E)</v>
      </c>
      <c r="F44" s="213" t="s">
        <v>1432</v>
      </c>
      <c r="G44" s="213" t="s">
        <v>1509</v>
      </c>
      <c r="H44" s="213" t="s">
        <v>2614</v>
      </c>
      <c r="I44" s="214" t="s">
        <v>2526</v>
      </c>
      <c r="J44" s="211">
        <v>30718669.410000004</v>
      </c>
      <c r="K44" s="211" t="s">
        <v>1466</v>
      </c>
    </row>
    <row r="45" spans="2:11">
      <c r="B45" s="143" t="str">
        <f>IFERROR(VLOOKUP(Government_revenues_table[[#This Row],[Classification SFP]],Table6_GFS_codes_classification[],COLUMNS($F:F)+3,FALSE),"Do not enter data")</f>
        <v>Impôts (11E)</v>
      </c>
      <c r="C45" s="143" t="str">
        <f>IFERROR(VLOOKUP(Government_revenues_table[[#This Row],[Classification SFP]],Table6_GFS_codes_classification[],COLUMNS($F:G)+3,FALSE),"Do not enter data")</f>
        <v>Impôts sur les biens et services (114E)</v>
      </c>
      <c r="D45" s="143" t="str">
        <f>IFERROR(VLOOKUP(Government_revenues_table[[#This Row],[Classification SFP]],Table6_GFS_codes_classification[],COLUMNS($F:H)+3,FALSE),"Do not enter data")</f>
        <v>Impôts sur l’usage de biens/permission d’utiliser des biens ou d’exécuter des activités (1145E)</v>
      </c>
      <c r="E45" s="143" t="str">
        <f>IFERROR(VLOOKUP(Government_revenues_table[[#This Row],[Classification SFP]],Table6_GFS_codes_classification[],COLUMNS($F:I)+3,FALSE),"Do not enter data")</f>
        <v>Droits de licence (114521E)</v>
      </c>
      <c r="F45" s="213" t="s">
        <v>1432</v>
      </c>
      <c r="G45" s="213" t="s">
        <v>1502</v>
      </c>
      <c r="H45" s="213" t="s">
        <v>2615</v>
      </c>
      <c r="I45" s="214" t="s">
        <v>2526</v>
      </c>
      <c r="J45" s="211">
        <v>0</v>
      </c>
      <c r="K45" s="211" t="s">
        <v>1466</v>
      </c>
    </row>
    <row r="46" spans="2:11">
      <c r="B46" s="143"/>
      <c r="C46" s="143"/>
      <c r="D46" s="143"/>
      <c r="E46" s="143"/>
      <c r="F46" s="213" t="s">
        <v>1432</v>
      </c>
      <c r="G46" s="213" t="s">
        <v>1489</v>
      </c>
      <c r="H46" s="213" t="s">
        <v>2616</v>
      </c>
      <c r="I46" s="214" t="s">
        <v>2528</v>
      </c>
      <c r="J46" s="211">
        <v>516013</v>
      </c>
      <c r="K46" s="211" t="s">
        <v>1466</v>
      </c>
    </row>
    <row r="47" spans="2:11">
      <c r="B47" s="143"/>
      <c r="C47" s="143"/>
      <c r="D47" s="143"/>
      <c r="E47" s="143"/>
      <c r="F47" s="213" t="s">
        <v>1432</v>
      </c>
      <c r="G47" s="213" t="s">
        <v>2096</v>
      </c>
      <c r="H47" s="213" t="s">
        <v>2617</v>
      </c>
      <c r="I47" s="214" t="s">
        <v>2529</v>
      </c>
      <c r="J47" s="211">
        <v>86388</v>
      </c>
      <c r="K47" s="211" t="s">
        <v>1466</v>
      </c>
    </row>
    <row r="48" spans="2:11">
      <c r="B48" s="143"/>
      <c r="C48" s="143"/>
      <c r="D48" s="143"/>
      <c r="E48" s="143"/>
      <c r="F48" s="213" t="s">
        <v>1432</v>
      </c>
      <c r="G48" s="213" t="s">
        <v>1509</v>
      </c>
      <c r="H48" s="213" t="s">
        <v>2618</v>
      </c>
      <c r="I48" s="214" t="s">
        <v>2532</v>
      </c>
      <c r="J48" s="211">
        <v>0</v>
      </c>
      <c r="K48" s="211" t="s">
        <v>1466</v>
      </c>
    </row>
    <row r="49" spans="2:11">
      <c r="B49" s="143"/>
      <c r="C49" s="143"/>
      <c r="D49" s="143"/>
      <c r="E49" s="143"/>
      <c r="F49" s="213" t="s">
        <v>1432</v>
      </c>
      <c r="G49" s="213" t="s">
        <v>1489</v>
      </c>
      <c r="H49" s="213" t="s">
        <v>2619</v>
      </c>
      <c r="I49" s="214" t="s">
        <v>2526</v>
      </c>
      <c r="J49" s="211">
        <v>115778</v>
      </c>
      <c r="K49" s="211" t="s">
        <v>1466</v>
      </c>
    </row>
    <row r="50" spans="2:11">
      <c r="B50" s="143"/>
      <c r="C50" s="143"/>
      <c r="D50" s="143"/>
      <c r="E50" s="143"/>
      <c r="F50" s="213" t="s">
        <v>1432</v>
      </c>
      <c r="G50" s="213" t="s">
        <v>2096</v>
      </c>
      <c r="H50" s="213" t="s">
        <v>2619</v>
      </c>
      <c r="I50" s="214" t="s">
        <v>2526</v>
      </c>
      <c r="J50" s="211">
        <v>29182</v>
      </c>
      <c r="K50" s="211" t="s">
        <v>1466</v>
      </c>
    </row>
    <row r="51" spans="2:11">
      <c r="B51" s="143"/>
      <c r="C51" s="143"/>
      <c r="D51" s="143"/>
      <c r="E51" s="143"/>
      <c r="F51" s="213" t="s">
        <v>1432</v>
      </c>
      <c r="G51" s="213" t="s">
        <v>1489</v>
      </c>
      <c r="H51" s="213" t="s">
        <v>2620</v>
      </c>
      <c r="I51" s="214" t="s">
        <v>2526</v>
      </c>
      <c r="J51" s="211">
        <v>145171</v>
      </c>
      <c r="K51" s="211" t="s">
        <v>1466</v>
      </c>
    </row>
    <row r="52" spans="2:11">
      <c r="B52" s="143"/>
      <c r="C52" s="143"/>
      <c r="D52" s="143"/>
      <c r="E52" s="143"/>
      <c r="F52" s="213" t="s">
        <v>1432</v>
      </c>
      <c r="G52" s="213" t="s">
        <v>2096</v>
      </c>
      <c r="H52" s="213" t="s">
        <v>2620</v>
      </c>
      <c r="I52" s="214" t="s">
        <v>2526</v>
      </c>
      <c r="J52" s="211">
        <v>803891</v>
      </c>
      <c r="K52" s="211" t="s">
        <v>1466</v>
      </c>
    </row>
    <row r="53" spans="2:11">
      <c r="B53" s="143"/>
      <c r="C53" s="143"/>
      <c r="D53" s="143"/>
      <c r="E53" s="143"/>
      <c r="F53" s="213" t="s">
        <v>1432</v>
      </c>
      <c r="G53" s="213" t="s">
        <v>1489</v>
      </c>
      <c r="H53" s="213" t="s">
        <v>2621</v>
      </c>
      <c r="I53" s="214" t="s">
        <v>2526</v>
      </c>
      <c r="J53" s="211">
        <v>16778901</v>
      </c>
      <c r="K53" s="211" t="s">
        <v>1466</v>
      </c>
    </row>
    <row r="54" spans="2:11">
      <c r="B54" s="143"/>
      <c r="C54" s="143"/>
      <c r="D54" s="143"/>
      <c r="E54" s="143"/>
      <c r="F54" s="213" t="s">
        <v>1432</v>
      </c>
      <c r="G54" s="213" t="s">
        <v>2096</v>
      </c>
      <c r="H54" s="213" t="s">
        <v>2622</v>
      </c>
      <c r="I54" s="214" t="s">
        <v>2526</v>
      </c>
      <c r="J54" s="215">
        <v>0</v>
      </c>
      <c r="K54" s="211" t="s">
        <v>1466</v>
      </c>
    </row>
    <row r="55" spans="2:11">
      <c r="B55" s="143"/>
      <c r="C55" s="143"/>
      <c r="D55" s="143"/>
      <c r="E55" s="143"/>
      <c r="F55" s="213" t="s">
        <v>1432</v>
      </c>
      <c r="G55" s="213" t="s">
        <v>2096</v>
      </c>
      <c r="H55" s="213" t="s">
        <v>2623</v>
      </c>
      <c r="I55" s="214" t="s">
        <v>2526</v>
      </c>
      <c r="J55" s="215">
        <v>0</v>
      </c>
      <c r="K55" s="211" t="s">
        <v>1466</v>
      </c>
    </row>
    <row r="56" spans="2:11">
      <c r="B56" s="149"/>
      <c r="C56" s="149"/>
      <c r="D56" s="149"/>
      <c r="E56" s="149"/>
      <c r="F56" s="213" t="s">
        <v>1432</v>
      </c>
      <c r="G56" s="213" t="s">
        <v>2096</v>
      </c>
      <c r="H56" s="213" t="s">
        <v>2633</v>
      </c>
      <c r="I56" s="213" t="s">
        <v>2635</v>
      </c>
      <c r="J56" s="215">
        <v>0</v>
      </c>
      <c r="K56" s="211" t="s">
        <v>1466</v>
      </c>
    </row>
    <row r="57" spans="2:11">
      <c r="B57" s="149"/>
      <c r="C57" s="149"/>
      <c r="D57" s="149"/>
      <c r="E57" s="149"/>
      <c r="F57" s="213" t="s">
        <v>1432</v>
      </c>
      <c r="G57" s="213" t="s">
        <v>2096</v>
      </c>
      <c r="H57" s="213" t="s">
        <v>2634</v>
      </c>
      <c r="I57" s="213" t="s">
        <v>2635</v>
      </c>
      <c r="J57" s="215">
        <v>0</v>
      </c>
      <c r="K57" s="211" t="s">
        <v>1466</v>
      </c>
    </row>
    <row r="58" spans="2:11">
      <c r="B58" s="143"/>
      <c r="C58" s="143"/>
      <c r="D58" s="143"/>
      <c r="E58" s="143"/>
      <c r="F58" s="213" t="s">
        <v>1528</v>
      </c>
      <c r="G58" s="213" t="s">
        <v>1502</v>
      </c>
      <c r="H58" s="213" t="s">
        <v>2624</v>
      </c>
      <c r="I58" s="214" t="s">
        <v>2526</v>
      </c>
      <c r="J58" s="211">
        <v>0</v>
      </c>
      <c r="K58" s="211" t="s">
        <v>1466</v>
      </c>
    </row>
    <row r="59" spans="2:11">
      <c r="B59" s="143"/>
      <c r="C59" s="143"/>
      <c r="D59" s="143"/>
      <c r="E59" s="143"/>
      <c r="F59" s="213" t="s">
        <v>1437</v>
      </c>
      <c r="G59" s="213" t="s">
        <v>1489</v>
      </c>
      <c r="H59" s="213" t="s">
        <v>2625</v>
      </c>
      <c r="I59" s="214" t="s">
        <v>2526</v>
      </c>
      <c r="J59" s="211">
        <v>78166</v>
      </c>
      <c r="K59" s="211" t="s">
        <v>1466</v>
      </c>
    </row>
    <row r="60" spans="2:11">
      <c r="B60" s="143"/>
      <c r="C60" s="143"/>
      <c r="D60" s="143"/>
      <c r="E60" s="143"/>
      <c r="F60" s="213" t="s">
        <v>1437</v>
      </c>
      <c r="G60" s="213" t="s">
        <v>1509</v>
      </c>
      <c r="H60" s="213" t="s">
        <v>2625</v>
      </c>
      <c r="I60" s="214" t="s">
        <v>2526</v>
      </c>
      <c r="J60" s="211">
        <v>230888</v>
      </c>
      <c r="K60" s="211" t="s">
        <v>1466</v>
      </c>
    </row>
    <row r="61" spans="2:11">
      <c r="B61" s="143"/>
      <c r="C61" s="143"/>
      <c r="D61" s="143"/>
      <c r="E61" s="143"/>
      <c r="F61" s="213" t="s">
        <v>1437</v>
      </c>
      <c r="G61" s="213" t="s">
        <v>1502</v>
      </c>
      <c r="H61" s="144" t="s">
        <v>2626</v>
      </c>
      <c r="I61" s="214" t="s">
        <v>2526</v>
      </c>
      <c r="J61" s="211">
        <v>0</v>
      </c>
      <c r="K61" s="211" t="s">
        <v>1466</v>
      </c>
    </row>
    <row r="62" spans="2:11">
      <c r="B62" s="143"/>
      <c r="C62" s="143"/>
      <c r="D62" s="143"/>
      <c r="E62" s="143"/>
      <c r="F62" s="213" t="s">
        <v>1437</v>
      </c>
      <c r="G62" s="213" t="s">
        <v>1502</v>
      </c>
      <c r="H62" s="144" t="s">
        <v>2627</v>
      </c>
      <c r="I62" s="214" t="s">
        <v>2526</v>
      </c>
      <c r="J62" s="211">
        <v>0</v>
      </c>
      <c r="K62" s="211" t="s">
        <v>1466</v>
      </c>
    </row>
    <row r="63" spans="2:11">
      <c r="B63" s="143"/>
      <c r="C63" s="143"/>
      <c r="D63" s="143"/>
      <c r="E63" s="143"/>
      <c r="F63" s="213" t="s">
        <v>1437</v>
      </c>
      <c r="G63" s="213" t="s">
        <v>1502</v>
      </c>
      <c r="H63" s="144" t="s">
        <v>2628</v>
      </c>
      <c r="I63" s="214" t="s">
        <v>2526</v>
      </c>
      <c r="J63" s="211">
        <v>0</v>
      </c>
      <c r="K63" s="211" t="s">
        <v>1466</v>
      </c>
    </row>
    <row r="64" spans="2:11">
      <c r="B64" s="143"/>
      <c r="C64" s="143"/>
      <c r="D64" s="143"/>
      <c r="E64" s="143"/>
      <c r="F64" s="213" t="s">
        <v>1437</v>
      </c>
      <c r="G64" s="213" t="s">
        <v>1502</v>
      </c>
      <c r="H64" s="144" t="s">
        <v>2629</v>
      </c>
      <c r="I64" s="214" t="s">
        <v>2526</v>
      </c>
      <c r="J64" s="211">
        <v>0</v>
      </c>
      <c r="K64" s="211" t="s">
        <v>1466</v>
      </c>
    </row>
    <row r="65" spans="2:11">
      <c r="B65" s="143"/>
      <c r="C65" s="143"/>
      <c r="D65" s="143"/>
      <c r="E65" s="143"/>
      <c r="F65" s="213" t="s">
        <v>1437</v>
      </c>
      <c r="G65" s="213" t="s">
        <v>1502</v>
      </c>
      <c r="H65" s="144" t="s">
        <v>2630</v>
      </c>
      <c r="I65" s="214" t="s">
        <v>2526</v>
      </c>
      <c r="J65" s="211">
        <v>0</v>
      </c>
      <c r="K65" s="211" t="s">
        <v>1466</v>
      </c>
    </row>
    <row r="66" spans="2:11">
      <c r="B66" s="143"/>
      <c r="C66" s="143"/>
      <c r="D66" s="143"/>
      <c r="E66" s="143"/>
      <c r="F66" s="213" t="s">
        <v>1437</v>
      </c>
      <c r="G66" s="213" t="s">
        <v>1502</v>
      </c>
      <c r="H66" s="144" t="s">
        <v>2631</v>
      </c>
      <c r="I66" s="214" t="s">
        <v>2526</v>
      </c>
      <c r="J66" s="211">
        <v>0</v>
      </c>
      <c r="K66" s="211" t="s">
        <v>1466</v>
      </c>
    </row>
    <row r="67" spans="2:11">
      <c r="B67" s="143"/>
      <c r="C67" s="143"/>
      <c r="D67" s="143"/>
      <c r="E67" s="143"/>
      <c r="F67" s="213" t="s">
        <v>1437</v>
      </c>
      <c r="G67" s="213" t="s">
        <v>1502</v>
      </c>
      <c r="H67" s="144" t="s">
        <v>2632</v>
      </c>
      <c r="I67" s="214" t="s">
        <v>2526</v>
      </c>
      <c r="J67" s="211">
        <v>0</v>
      </c>
      <c r="K67" s="211" t="s">
        <v>1466</v>
      </c>
    </row>
    <row r="68" spans="2:11">
      <c r="B68" s="143"/>
      <c r="C68" s="143"/>
      <c r="D68" s="143"/>
      <c r="E68" s="143"/>
      <c r="F68" s="213" t="s">
        <v>1439</v>
      </c>
      <c r="G68" s="213" t="s">
        <v>1489</v>
      </c>
      <c r="H68" s="213" t="s">
        <v>2636</v>
      </c>
      <c r="I68" s="214" t="s">
        <v>2526</v>
      </c>
      <c r="J68" s="211">
        <v>67926</v>
      </c>
      <c r="K68" s="211" t="s">
        <v>1466</v>
      </c>
    </row>
    <row r="69" spans="2:11">
      <c r="B69" s="143"/>
      <c r="C69" s="143"/>
      <c r="D69" s="143"/>
      <c r="E69" s="143"/>
      <c r="F69" s="213" t="s">
        <v>1397</v>
      </c>
      <c r="G69" s="213" t="s">
        <v>1502</v>
      </c>
      <c r="H69" s="213" t="s">
        <v>2637</v>
      </c>
      <c r="I69" s="214" t="s">
        <v>2531</v>
      </c>
      <c r="J69" s="211">
        <v>0</v>
      </c>
      <c r="K69" s="211" t="s">
        <v>1466</v>
      </c>
    </row>
    <row r="70" spans="2:11">
      <c r="B70" s="143"/>
      <c r="C70" s="143"/>
      <c r="D70" s="143"/>
      <c r="E70" s="143"/>
      <c r="F70" s="213" t="s">
        <v>1416</v>
      </c>
      <c r="G70" s="213" t="s">
        <v>2096</v>
      </c>
      <c r="H70" s="213" t="s">
        <v>2638</v>
      </c>
      <c r="I70" s="214" t="s">
        <v>2526</v>
      </c>
      <c r="J70" s="211">
        <v>27414</v>
      </c>
      <c r="K70" s="211" t="s">
        <v>1466</v>
      </c>
    </row>
    <row r="71" spans="2:11">
      <c r="B71" s="143"/>
      <c r="C71" s="143"/>
      <c r="D71" s="143"/>
      <c r="E71" s="143"/>
      <c r="F71" s="213" t="s">
        <v>1416</v>
      </c>
      <c r="G71" s="213" t="s">
        <v>1509</v>
      </c>
      <c r="H71" s="213" t="s">
        <v>2638</v>
      </c>
      <c r="I71" s="214" t="s">
        <v>2526</v>
      </c>
      <c r="J71" s="211">
        <v>1457152</v>
      </c>
      <c r="K71" s="211" t="s">
        <v>1466</v>
      </c>
    </row>
    <row r="72" spans="2:11">
      <c r="B72" s="143"/>
      <c r="C72" s="143"/>
      <c r="D72" s="143"/>
      <c r="E72" s="143"/>
      <c r="F72" s="213" t="s">
        <v>1424</v>
      </c>
      <c r="G72" s="213" t="s">
        <v>1489</v>
      </c>
      <c r="H72" s="213" t="s">
        <v>2639</v>
      </c>
      <c r="I72" s="214" t="s">
        <v>2527</v>
      </c>
      <c r="J72" s="211">
        <v>446845592.685</v>
      </c>
      <c r="K72" s="211" t="s">
        <v>1466</v>
      </c>
    </row>
    <row r="73" spans="2:11">
      <c r="B73" s="143"/>
      <c r="C73" s="143"/>
      <c r="D73" s="143"/>
      <c r="E73" s="143"/>
      <c r="F73" s="213" t="s">
        <v>1424</v>
      </c>
      <c r="G73" s="213" t="s">
        <v>1489</v>
      </c>
      <c r="H73" s="213" t="s">
        <v>2640</v>
      </c>
      <c r="I73" s="214" t="s">
        <v>2527</v>
      </c>
      <c r="J73" s="211">
        <v>233804963.535</v>
      </c>
      <c r="K73" s="211" t="s">
        <v>1466</v>
      </c>
    </row>
    <row r="74" spans="2:11">
      <c r="B74" s="143"/>
      <c r="C74" s="143"/>
      <c r="D74" s="143"/>
      <c r="E74" s="143"/>
      <c r="F74" s="150"/>
      <c r="J74" s="147"/>
      <c r="K74" s="147"/>
    </row>
    <row r="75" spans="2:11" ht="15" thickBot="1"/>
    <row r="76" spans="2:11" ht="17.25" thickBot="1">
      <c r="I76" s="151" t="s">
        <v>2520</v>
      </c>
      <c r="J76" s="152">
        <f>SUMIF(Government_revenues_table[Devise],"USD",Government_revenues_table[Valeur des revenus])+(IFERROR(SUMIF(Government_revenues_table[Devise],"&lt;&gt;USD",Government_revenues_table[Valeur des revenus])/#REF!,0))</f>
        <v>1003136733.84</v>
      </c>
      <c r="K76" s="200"/>
    </row>
    <row r="77" spans="2:11">
      <c r="J77" s="154"/>
    </row>
    <row r="78" spans="2:11" ht="17.25" hidden="1" thickBot="1">
      <c r="I78" s="151" t="e">
        <f>"Total en "&amp;#REF!</f>
        <v>#REF!</v>
      </c>
      <c r="J78" s="152" t="e">
        <f>IF(#REF!="USD",0,SUMIF(Government_revenues_table[Devise],#REF!,Government_revenues_table[Valeur des revenus]))+(IFERROR(SUMIF(Government_revenues_table[Devise],"USD",Government_revenues_table[Valeur des revenus])*#REF!,0))</f>
        <v>#REF!</v>
      </c>
      <c r="K78" s="200"/>
    </row>
    <row r="79" spans="2:11" hidden="1"/>
    <row r="82" spans="6:14" ht="24">
      <c r="F82" s="216" t="s">
        <v>2349</v>
      </c>
      <c r="G82" s="217"/>
      <c r="H82" s="217"/>
      <c r="I82" s="217"/>
      <c r="J82" s="217"/>
      <c r="K82" s="217"/>
    </row>
    <row r="83" spans="6:14">
      <c r="F83" s="218" t="s">
        <v>2074</v>
      </c>
      <c r="G83" s="219"/>
      <c r="H83" s="219"/>
      <c r="I83" s="219"/>
      <c r="J83" s="157"/>
      <c r="K83" s="157"/>
    </row>
    <row r="84" spans="6:14">
      <c r="F84" s="218"/>
      <c r="G84" s="219"/>
      <c r="H84" s="219"/>
      <c r="I84" s="219"/>
      <c r="J84" s="157"/>
      <c r="K84" s="157"/>
    </row>
    <row r="85" spans="6:14">
      <c r="F85" s="218"/>
      <c r="G85" s="219"/>
      <c r="H85" s="219"/>
      <c r="I85" s="219"/>
      <c r="J85" s="157"/>
      <c r="K85" s="157"/>
      <c r="N85" s="201"/>
    </row>
    <row r="86" spans="6:14" ht="29.25" customHeight="1">
      <c r="F86" s="218" t="s">
        <v>2350</v>
      </c>
      <c r="G86" s="412" t="s">
        <v>2641</v>
      </c>
      <c r="H86" s="412"/>
      <c r="I86" s="412"/>
      <c r="J86" s="412"/>
      <c r="K86" s="412"/>
      <c r="N86" s="201"/>
    </row>
    <row r="87" spans="6:14">
      <c r="F87" s="218"/>
      <c r="G87" s="219"/>
      <c r="H87" s="219"/>
      <c r="I87" s="219"/>
      <c r="J87" s="157"/>
      <c r="K87" s="157"/>
    </row>
    <row r="88" spans="6:14">
      <c r="F88" s="218"/>
      <c r="G88" s="158" t="s">
        <v>1465</v>
      </c>
      <c r="H88" s="158" t="s">
        <v>1353</v>
      </c>
      <c r="I88" s="158" t="s">
        <v>1409</v>
      </c>
      <c r="J88" s="159" t="s">
        <v>1354</v>
      </c>
      <c r="K88" s="160" t="s">
        <v>971</v>
      </c>
    </row>
    <row r="89" spans="6:14">
      <c r="F89" s="218"/>
      <c r="G89" s="161" t="s">
        <v>1489</v>
      </c>
      <c r="H89" s="161" t="s">
        <v>2642</v>
      </c>
      <c r="I89" s="161" t="s">
        <v>2526</v>
      </c>
      <c r="J89" s="162">
        <v>854966</v>
      </c>
      <c r="K89" s="157" t="s">
        <v>1466</v>
      </c>
    </row>
    <row r="90" spans="6:14">
      <c r="F90" s="218"/>
      <c r="G90" s="219" t="s">
        <v>2096</v>
      </c>
      <c r="H90" s="219" t="s">
        <v>2642</v>
      </c>
      <c r="I90" s="219" t="s">
        <v>2526</v>
      </c>
      <c r="J90" s="157">
        <v>4818</v>
      </c>
      <c r="K90" s="157" t="s">
        <v>1466</v>
      </c>
    </row>
    <row r="91" spans="6:14">
      <c r="F91" s="218"/>
      <c r="G91" s="219" t="s">
        <v>1509</v>
      </c>
      <c r="H91" s="219" t="s">
        <v>2642</v>
      </c>
      <c r="I91" s="219" t="s">
        <v>2526</v>
      </c>
      <c r="J91" s="157">
        <v>572863</v>
      </c>
      <c r="K91" s="157" t="s">
        <v>1466</v>
      </c>
    </row>
    <row r="92" spans="6:14" ht="15" thickBot="1">
      <c r="F92" s="218"/>
      <c r="G92" s="220" t="s">
        <v>2348</v>
      </c>
      <c r="H92" s="220"/>
      <c r="I92" s="220"/>
      <c r="J92" s="221">
        <f>SUM(J89:J91)</f>
        <v>1432647</v>
      </c>
      <c r="K92" s="221" t="s">
        <v>1466</v>
      </c>
    </row>
    <row r="93" spans="6:14" ht="15" thickTop="1">
      <c r="F93" s="155"/>
      <c r="G93" s="156"/>
      <c r="H93" s="156"/>
      <c r="I93" s="156"/>
      <c r="J93" s="157"/>
      <c r="K93" s="157"/>
    </row>
    <row r="94" spans="6:14">
      <c r="F94" s="155"/>
      <c r="G94" s="156"/>
      <c r="H94" s="156"/>
      <c r="I94" s="156"/>
      <c r="J94" s="157"/>
      <c r="K94" s="157"/>
    </row>
    <row r="95" spans="6:14" ht="16.5">
      <c r="F95" s="49"/>
      <c r="G95" s="49"/>
      <c r="H95" s="49"/>
      <c r="I95" s="49"/>
      <c r="J95" s="49"/>
      <c r="K95" s="49"/>
    </row>
    <row r="98" spans="2:14" s="17" customFormat="1" ht="17.25" thickBot="1">
      <c r="B98" s="403" t="s">
        <v>2162</v>
      </c>
      <c r="C98" s="403"/>
      <c r="D98" s="403"/>
      <c r="E98" s="403"/>
      <c r="F98" s="403"/>
      <c r="G98" s="403"/>
      <c r="H98" s="403"/>
      <c r="I98" s="403"/>
      <c r="J98" s="403"/>
      <c r="K98" s="403"/>
      <c r="L98" s="403"/>
      <c r="M98" s="403"/>
      <c r="N98" s="403"/>
    </row>
    <row r="99" spans="2:14" s="17" customFormat="1" ht="17.25" thickBot="1">
      <c r="B99" s="406" t="s">
        <v>2163</v>
      </c>
      <c r="C99" s="406"/>
      <c r="D99" s="406"/>
      <c r="E99" s="406"/>
      <c r="F99" s="406"/>
      <c r="G99" s="406"/>
      <c r="H99" s="406"/>
      <c r="I99" s="406"/>
      <c r="J99" s="406"/>
      <c r="K99" s="406"/>
      <c r="L99" s="406"/>
      <c r="M99" s="406"/>
      <c r="N99" s="406"/>
    </row>
    <row r="100" spans="2:14" s="17" customFormat="1" ht="17.25" thickBot="1">
      <c r="B100" s="413" t="s">
        <v>2164</v>
      </c>
      <c r="C100" s="413"/>
      <c r="D100" s="413"/>
      <c r="E100" s="413"/>
      <c r="F100" s="413"/>
      <c r="G100" s="413"/>
      <c r="H100" s="413"/>
      <c r="I100" s="413"/>
      <c r="J100" s="413"/>
      <c r="K100" s="413"/>
      <c r="L100" s="413"/>
      <c r="M100" s="413"/>
      <c r="N100" s="413"/>
    </row>
    <row r="101" spans="2:14" s="17" customFormat="1" ht="16.5">
      <c r="B101" s="414" t="s">
        <v>2165</v>
      </c>
      <c r="C101" s="414"/>
      <c r="D101" s="414"/>
      <c r="E101" s="414"/>
      <c r="F101" s="414"/>
      <c r="G101" s="414"/>
      <c r="H101" s="414"/>
      <c r="I101" s="414"/>
      <c r="J101" s="414"/>
      <c r="K101" s="414"/>
      <c r="L101" s="414"/>
      <c r="M101" s="414"/>
      <c r="N101" s="414"/>
    </row>
    <row r="102" spans="2:14" s="71" customFormat="1" ht="17.25" thickBot="1">
      <c r="B102" s="62"/>
      <c r="C102" s="62"/>
      <c r="D102" s="62"/>
      <c r="E102" s="62"/>
      <c r="F102" s="62"/>
      <c r="G102" s="62"/>
    </row>
    <row r="103" spans="2:14" ht="19.5">
      <c r="F103" s="117" t="s">
        <v>2218</v>
      </c>
      <c r="G103" s="17"/>
      <c r="H103" s="131"/>
      <c r="I103" s="17"/>
      <c r="J103" s="131"/>
      <c r="K103" s="131"/>
    </row>
    <row r="104" spans="2:14" ht="16.5">
      <c r="F104" s="379" t="s">
        <v>2360</v>
      </c>
      <c r="G104" s="379"/>
      <c r="H104" s="379"/>
      <c r="I104" s="17"/>
    </row>
  </sheetData>
  <sheetProtection insertRows="0"/>
  <protectedRanges>
    <protectedRange algorithmName="SHA-512" hashValue="19r0bVvPR7yZA0UiYij7Tv1CBk3noIABvFePbLhCJ4nk3L6A+Fy+RdPPS3STf+a52x4pG2PQK4FAkXK9epnlIA==" saltValue="gQC4yrLvnbJqxYZ0KSEoZA==" spinCount="100000" sqref="F22:G27 I22:K27 J28:K32 K33 F28:F33 J34:K35 F74:G74 I36:K37 I74:K74 G28:G38 J38:K53 K54:K57 J58:K73" name="Government revenues"/>
    <protectedRange algorithmName="SHA-512" hashValue="19r0bVvPR7yZA0UiYij7Tv1CBk3noIABvFePbLhCJ4nk3L6A+Fy+RdPPS3STf+a52x4pG2PQK4FAkXK9epnlIA==" saltValue="gQC4yrLvnbJqxYZ0KSEoZA==" spinCount="100000" sqref="I28" name="Government revenues_2"/>
    <protectedRange algorithmName="SHA-512" hashValue="19r0bVvPR7yZA0UiYij7Tv1CBk3noIABvFePbLhCJ4nk3L6A+Fy+RdPPS3STf+a52x4pG2PQK4FAkXK9epnlIA==" saltValue="gQC4yrLvnbJqxYZ0KSEoZA==" spinCount="100000" sqref="I29" name="Government revenues_3"/>
    <protectedRange algorithmName="SHA-512" hashValue="19r0bVvPR7yZA0UiYij7Tv1CBk3noIABvFePbLhCJ4nk3L6A+Fy+RdPPS3STf+a52x4pG2PQK4FAkXK9epnlIA==" saltValue="gQC4yrLvnbJqxYZ0KSEoZA==" spinCount="100000" sqref="I30:I32" name="Government revenues_5"/>
    <protectedRange algorithmName="SHA-512" hashValue="19r0bVvPR7yZA0UiYij7Tv1CBk3noIABvFePbLhCJ4nk3L6A+Fy+RdPPS3STf+a52x4pG2PQK4FAkXK9epnlIA==" saltValue="gQC4yrLvnbJqxYZ0KSEoZA==" spinCount="100000" sqref="I33:J33" name="Government revenues_6"/>
    <protectedRange algorithmName="SHA-512" hashValue="19r0bVvPR7yZA0UiYij7Tv1CBk3noIABvFePbLhCJ4nk3L6A+Fy+RdPPS3STf+a52x4pG2PQK4FAkXK9epnlIA==" saltValue="gQC4yrLvnbJqxYZ0KSEoZA==" spinCount="100000" sqref="F34:F37" name="Government revenues_8"/>
    <protectedRange algorithmName="SHA-512" hashValue="19r0bVvPR7yZA0UiYij7Tv1CBk3noIABvFePbLhCJ4nk3L6A+Fy+RdPPS3STf+a52x4pG2PQK4FAkXK9epnlIA==" saltValue="gQC4yrLvnbJqxYZ0KSEoZA==" spinCount="100000" sqref="I34:I35" name="Government revenues_10"/>
    <protectedRange algorithmName="SHA-512" hashValue="19r0bVvPR7yZA0UiYij7Tv1CBk3noIABvFePbLhCJ4nk3L6A+Fy+RdPPS3STf+a52x4pG2PQK4FAkXK9epnlIA==" saltValue="gQC4yrLvnbJqxYZ0KSEoZA==" spinCount="100000" sqref="F38" name="Government revenues_11"/>
    <protectedRange algorithmName="SHA-512" hashValue="19r0bVvPR7yZA0UiYij7Tv1CBk3noIABvFePbLhCJ4nk3L6A+Fy+RdPPS3STf+a52x4pG2PQK4FAkXK9epnlIA==" saltValue="gQC4yrLvnbJqxYZ0KSEoZA==" spinCount="100000" sqref="I38" name="Government revenues_13"/>
    <protectedRange algorithmName="SHA-512" hashValue="19r0bVvPR7yZA0UiYij7Tv1CBk3noIABvFePbLhCJ4nk3L6A+Fy+RdPPS3STf+a52x4pG2PQK4FAkXK9epnlIA==" saltValue="gQC4yrLvnbJqxYZ0KSEoZA==" spinCount="100000" sqref="I39 F39:G39" name="Government revenues_15"/>
    <protectedRange algorithmName="SHA-512" hashValue="19r0bVvPR7yZA0UiYij7Tv1CBk3noIABvFePbLhCJ4nk3L6A+Fy+RdPPS3STf+a52x4pG2PQK4FAkXK9epnlIA==" saltValue="gQC4yrLvnbJqxYZ0KSEoZA==" spinCount="100000" sqref="I40 F40:G40" name="Government revenues_17"/>
    <protectedRange algorithmName="SHA-512" hashValue="19r0bVvPR7yZA0UiYij7Tv1CBk3noIABvFePbLhCJ4nk3L6A+Fy+RdPPS3STf+a52x4pG2PQK4FAkXK9epnlIA==" saltValue="gQC4yrLvnbJqxYZ0KSEoZA==" spinCount="100000" sqref="F41" name="Government revenues_18"/>
    <protectedRange algorithmName="SHA-512" hashValue="19r0bVvPR7yZA0UiYij7Tv1CBk3noIABvFePbLhCJ4nk3L6A+Fy+RdPPS3STf+a52x4pG2PQK4FAkXK9epnlIA==" saltValue="gQC4yrLvnbJqxYZ0KSEoZA==" spinCount="100000" sqref="G41 I41:I42 G45" name="Government revenues_19"/>
    <protectedRange algorithmName="SHA-512" hashValue="19r0bVvPR7yZA0UiYij7Tv1CBk3noIABvFePbLhCJ4nk3L6A+Fy+RdPPS3STf+a52x4pG2PQK4FAkXK9epnlIA==" saltValue="gQC4yrLvnbJqxYZ0KSEoZA==" spinCount="100000" sqref="F42:F57" name="Government revenues_20"/>
    <protectedRange algorithmName="SHA-512" hashValue="19r0bVvPR7yZA0UiYij7Tv1CBk3noIABvFePbLhCJ4nk3L6A+Fy+RdPPS3STf+a52x4pG2PQK4FAkXK9epnlIA==" saltValue="gQC4yrLvnbJqxYZ0KSEoZA==" spinCount="100000" sqref="G42" name="Government revenues_22"/>
    <protectedRange algorithmName="SHA-512" hashValue="19r0bVvPR7yZA0UiYij7Tv1CBk3noIABvFePbLhCJ4nk3L6A+Fy+RdPPS3STf+a52x4pG2PQK4FAkXK9epnlIA==" saltValue="gQC4yrLvnbJqxYZ0KSEoZA==" spinCount="100000" sqref="I43 G43" name="Government revenues_24"/>
    <protectedRange algorithmName="SHA-512" hashValue="19r0bVvPR7yZA0UiYij7Tv1CBk3noIABvFePbLhCJ4nk3L6A+Fy+RdPPS3STf+a52x4pG2PQK4FAkXK9epnlIA==" saltValue="gQC4yrLvnbJqxYZ0KSEoZA==" spinCount="100000" sqref="I44 G44" name="Government revenues_26"/>
    <protectedRange algorithmName="SHA-512" hashValue="19r0bVvPR7yZA0UiYij7Tv1CBk3noIABvFePbLhCJ4nk3L6A+Fy+RdPPS3STf+a52x4pG2PQK4FAkXK9epnlIA==" saltValue="gQC4yrLvnbJqxYZ0KSEoZA==" spinCount="100000" sqref="I45" name="Government revenues_27"/>
    <protectedRange algorithmName="SHA-512" hashValue="19r0bVvPR7yZA0UiYij7Tv1CBk3noIABvFePbLhCJ4nk3L6A+Fy+RdPPS3STf+a52x4pG2PQK4FAkXK9epnlIA==" saltValue="gQC4yrLvnbJqxYZ0KSEoZA==" spinCount="100000" sqref="I46 G46" name="Government revenues_29"/>
    <protectedRange algorithmName="SHA-512" hashValue="19r0bVvPR7yZA0UiYij7Tv1CBk3noIABvFePbLhCJ4nk3L6A+Fy+RdPPS3STf+a52x4pG2PQK4FAkXK9epnlIA==" saltValue="gQC4yrLvnbJqxYZ0KSEoZA==" spinCount="100000" sqref="I47 G47" name="Government revenues_31"/>
    <protectedRange algorithmName="SHA-512" hashValue="19r0bVvPR7yZA0UiYij7Tv1CBk3noIABvFePbLhCJ4nk3L6A+Fy+RdPPS3STf+a52x4pG2PQK4FAkXK9epnlIA==" saltValue="gQC4yrLvnbJqxYZ0KSEoZA==" spinCount="100000" sqref="I48 G48 G60" name="Government revenues_33"/>
    <protectedRange algorithmName="SHA-512" hashValue="19r0bVvPR7yZA0UiYij7Tv1CBk3noIABvFePbLhCJ4nk3L6A+Fy+RdPPS3STf+a52x4pG2PQK4FAkXK9epnlIA==" saltValue="gQC4yrLvnbJqxYZ0KSEoZA==" spinCount="100000" sqref="I49:I50 G49:G50" name="Government revenues_34"/>
    <protectedRange algorithmName="SHA-512" hashValue="19r0bVvPR7yZA0UiYij7Tv1CBk3noIABvFePbLhCJ4nk3L6A+Fy+RdPPS3STf+a52x4pG2PQK4FAkXK9epnlIA==" saltValue="gQC4yrLvnbJqxYZ0KSEoZA==" spinCount="100000" sqref="I51:I52 G51:G52" name="Government revenues_36"/>
    <protectedRange algorithmName="SHA-512" hashValue="19r0bVvPR7yZA0UiYij7Tv1CBk3noIABvFePbLhCJ4nk3L6A+Fy+RdPPS3STf+a52x4pG2PQK4FAkXK9epnlIA==" saltValue="gQC4yrLvnbJqxYZ0KSEoZA==" spinCount="100000" sqref="I53 G53" name="Government revenues_38"/>
    <protectedRange algorithmName="SHA-512" hashValue="19r0bVvPR7yZA0UiYij7Tv1CBk3noIABvFePbLhCJ4nk3L6A+Fy+RdPPS3STf+a52x4pG2PQK4FAkXK9epnlIA==" saltValue="gQC4yrLvnbJqxYZ0KSEoZA==" spinCount="100000" sqref="G54:G57 I54:J57 G70" name="Government revenues_39"/>
    <protectedRange algorithmName="SHA-512" hashValue="19r0bVvPR7yZA0UiYij7Tv1CBk3noIABvFePbLhCJ4nk3L6A+Fy+RdPPS3STf+a52x4pG2PQK4FAkXK9epnlIA==" saltValue="gQC4yrLvnbJqxYZ0KSEoZA==" spinCount="100000" sqref="F58" name="Government revenues_40"/>
    <protectedRange algorithmName="SHA-512" hashValue="19r0bVvPR7yZA0UiYij7Tv1CBk3noIABvFePbLhCJ4nk3L6A+Fy+RdPPS3STf+a52x4pG2PQK4FAkXK9epnlIA==" saltValue="gQC4yrLvnbJqxYZ0KSEoZA==" spinCount="100000" sqref="I58 G58 G61:G67" name="Government revenues_42"/>
    <protectedRange algorithmName="SHA-512" hashValue="19r0bVvPR7yZA0UiYij7Tv1CBk3noIABvFePbLhCJ4nk3L6A+Fy+RdPPS3STf+a52x4pG2PQK4FAkXK9epnlIA==" saltValue="gQC4yrLvnbJqxYZ0KSEoZA==" spinCount="100000" sqref="F59:G59 F60:F67 I59:I67" name="Government revenues_44"/>
    <protectedRange algorithmName="SHA-512" hashValue="19r0bVvPR7yZA0UiYij7Tv1CBk3noIABvFePbLhCJ4nk3L6A+Fy+RdPPS3STf+a52x4pG2PQK4FAkXK9epnlIA==" saltValue="gQC4yrLvnbJqxYZ0KSEoZA==" spinCount="100000" sqref="I68 F68:G68" name="Government revenues_46"/>
    <protectedRange algorithmName="SHA-512" hashValue="19r0bVvPR7yZA0UiYij7Tv1CBk3noIABvFePbLhCJ4nk3L6A+Fy+RdPPS3STf+a52x4pG2PQK4FAkXK9epnlIA==" saltValue="gQC4yrLvnbJqxYZ0KSEoZA==" spinCount="100000" sqref="I69 F69:G69" name="Government revenues_48"/>
    <protectedRange algorithmName="SHA-512" hashValue="19r0bVvPR7yZA0UiYij7Tv1CBk3noIABvFePbLhCJ4nk3L6A+Fy+RdPPS3STf+a52x4pG2PQK4FAkXK9epnlIA==" saltValue="gQC4yrLvnbJqxYZ0KSEoZA==" spinCount="100000" sqref="F70 I70:I71 F71:G71" name="Government revenues_50"/>
    <protectedRange algorithmName="SHA-512" hashValue="19r0bVvPR7yZA0UiYij7Tv1CBk3noIABvFePbLhCJ4nk3L6A+Fy+RdPPS3STf+a52x4pG2PQK4FAkXK9epnlIA==" saltValue="gQC4yrLvnbJqxYZ0KSEoZA==" spinCount="100000" sqref="I72:I73 F72:G73" name="Government revenues_52"/>
  </protectedRanges>
  <mergeCells count="23">
    <mergeCell ref="F15:J15"/>
    <mergeCell ref="M22:N26"/>
    <mergeCell ref="F20:J20"/>
    <mergeCell ref="M10:N14"/>
    <mergeCell ref="P31:U31"/>
    <mergeCell ref="M19:N19"/>
    <mergeCell ref="M27:N27"/>
    <mergeCell ref="M28:N28"/>
    <mergeCell ref="M21:N21"/>
    <mergeCell ref="F16:N16"/>
    <mergeCell ref="F13:J13"/>
    <mergeCell ref="F14:J14"/>
    <mergeCell ref="F9:J9"/>
    <mergeCell ref="M9:N9"/>
    <mergeCell ref="F10:J10"/>
    <mergeCell ref="F11:J11"/>
    <mergeCell ref="F12:J12"/>
    <mergeCell ref="G86:K86"/>
    <mergeCell ref="F104:H104"/>
    <mergeCell ref="B98:N98"/>
    <mergeCell ref="B99:N99"/>
    <mergeCell ref="B100:N100"/>
    <mergeCell ref="B101:N101"/>
  </mergeCells>
  <dataValidations count="12">
    <dataValidation type="whole" allowBlank="1" showInputMessage="1" showErrorMessage="1" errorTitle="Veuillez ne pas modifier" error="Veuillez ne pas modifier ces cellules" sqref="F103:H103 I103:N104 F95:N97">
      <formula1>10000</formula1>
      <formula2>50000</formula2>
    </dataValidation>
    <dataValidation type="textLength" allowBlank="1" showInputMessage="1" showErrorMessage="1" errorTitle="Veuillez ne pas modifier" error="Veuillez ne pas modifier ces cellules" sqref="J20:J21 G21:H21 G18:K18 F82:K83">
      <formula1>10000</formula1>
      <formula2>50000</formula2>
    </dataValidation>
    <dataValidation type="list" showDropDown="1" showInputMessage="1" showErrorMessage="1" errorTitle="Veuillez ne pas modifier" error="Veuillez ne pas modifier ces cellules" sqref="M29:N29">
      <formula1>"#ERROR!"</formula1>
    </dataValidation>
    <dataValidation allowBlank="1" showInputMessage="1" showErrorMessage="1" errorTitle="Veuillez ne pas modifier" error="Veuillez ne pas modifier ces cellules" sqref="I21 F104:H104"/>
    <dataValidation type="whole" errorStyle="warning" allowBlank="1" showInputMessage="1" showErrorMessage="1" errorTitle="Veuillez ne pas remplir" error="Ces cellules seront complétées automatiquement" sqref="J76 J78">
      <formula1>44444</formula1>
      <formula2>44445</formula2>
    </dataValidation>
    <dataValidation type="list" allowBlank="1" showInputMessage="1" showErrorMessage="1" sqref="F22:F74">
      <formula1>GFS_list</formula1>
    </dataValidation>
    <dataValidation type="whole" allowBlank="1" showInputMessage="1" showErrorMessage="1" errorTitle="Veuillez ne pas modifier" error="Veuillez ne pas modifier ces cellules" sqref="F18 F21 M22:N28 B98:B101 F20:K20">
      <formula1>444</formula1>
      <formula2>445</formula2>
    </dataValidation>
    <dataValidation type="decimal" allowBlank="1" showInputMessage="1" showErrorMessage="1" errorTitle="Veuillez ne pas modifier" error="Veuillez ne pas modifier ces cellules" sqref="B102:G102">
      <formula1>10000</formula1>
      <formula2>500000</formula2>
    </dataValidation>
    <dataValidation type="whole" allowBlank="1" showInputMessage="1" showErrorMessage="1" errorTitle="Veuillez ne pas modifier" error="Veuillez ne pas modifier ces cellules" sqref="K21">
      <formula1>4</formula1>
      <formula2>5</formula2>
    </dataValidation>
    <dataValidation type="whole" allowBlank="1" showInputMessage="1" showErrorMessage="1" sqref="M18:N21">
      <formula1>444</formula1>
      <formula2>445</formula2>
    </dataValidation>
    <dataValidation type="decimal" operator="greaterThanOrEqual" allowBlank="1" showInputMessage="1" showErrorMessage="1" errorTitle="Nombre" error="Veuillez saisir uniquement des chiffres dans cette cellule. " promptTitle="Valeur du flux de revenu" prompt="Veuillez indiquer le montant total du flux de revenus, tels que divulgués par la gouvernement, incluant également les revenus non-rapprochés." sqref="J22:J74">
      <formula1>0</formula1>
    </dataValidation>
    <dataValidation allowBlank="1" showInputMessage="1" showErrorMessage="1" promptTitle="Nom du flux de revenus" prompt="Veuillez saisir le nom des flux de revenus ici._x000a__x000a_Inclure uniquement les paiements effectués au nom des entreprises. NE PAS inclure les revenus au nom de particuliers, tels que PAYE, etc..." sqref="H22:H74"/>
  </dataValidations>
  <hyperlinks>
    <hyperlink ref="M19" r:id="rId1" location="r5-1" display="EITI Requirement 5.1"/>
    <hyperlink ref="F16:N16" r:id="rId2" display="If you have any questions, please contact data@eiti.org"/>
    <hyperlink ref="F20" r:id="rId3" location="r4-1" display="EITI Requirement 4.1"/>
    <hyperlink ref="F20:J20" r:id="rId4" location="r4-1" display=" Exigence ITIE 4.1.d.: Divulgation exhaustive de la part du gouvernement "/>
    <hyperlink ref="B100:G100" r:id="rId5" display="Pour la version la plus récente des modèles de données résumées, consultez https://eiti.org/fr/document/modele-donnees-resumees-itie"/>
    <hyperlink ref="B99:G99" r:id="rId6" display="Vous voulez en savoir plus sur votre pays ? Vérifiez si votre pays met en œuvre la Norme ITIE en visitant https://eiti.org/countries"/>
    <hyperlink ref="B101:G101" r:id="rId7" display="Give us your feedback or report a conflict in the data! Write to us at  data@eiti.org"/>
    <hyperlink ref="M28:N28" r:id="rId8" display="or, https://www.imf.org/external/np/sta/gfsm/"/>
    <hyperlink ref="M27:N27" r:id="rId9" display="Pour plus d’orientations, visitez la page https://eiti.org/fr/document/modele-donnees-resumees-itie"/>
    <hyperlink ref="M19:N19" r:id="rId10" location="r5-1" display="Exigence ITIE 5.1.b: Classification des revenus"/>
  </hyperlinks>
  <pageMargins left="0.7" right="0.7" top="0.75" bottom="0.75" header="0.3" footer="0.3"/>
  <pageSetup paperSize="9" orientation="portrait" r:id="rId11"/>
  <colBreaks count="1" manualBreakCount="1">
    <brk id="12" max="1048575" man="1"/>
  </colBreaks>
  <drawing r:id="rId12"/>
  <tableParts count="1">
    <tablePart r:id="rId13"/>
  </tableParts>
  <extLst xmlns:xr="http://schemas.microsoft.com/office/spreadsheetml/2014/revision">
    <ext xmlns:x14="http://schemas.microsoft.com/office/spreadsheetml/2009/9/main" uri="{CCE6A557-97BC-4b89-ADB6-D9C93CAAB3DF}">
      <x14:dataValidations xmlns:xm="http://schemas.microsoft.com/office/excel/2006/main" count="4">
        <x14:dataValidation type="list" allowBlank="1" showInputMessage="1" showErrorMessage="1" promptTitle="Veuillez sélectionner le secteur" prompt="Veuillez sélectionner le secteur parmi la liste" xr:uid="{67A07785-E727-4FD4-AE16-5628BF5937F8}">
          <x14:formula1>
            <xm:f>Listes!$AA$3:$AA$9</xm:f>
          </x14:formula1>
          <xm:sqref>G22:G38 G74</xm:sqref>
        </x14:dataValidation>
        <x14:dataValidation type="list" allowBlank="1" showInputMessage="1" showErrorMessage="1" promptTitle="Organisme gouvernmental destinat" prompt="Veuillez indiquer le nom de l'agence gouvernementale collectant le flux_x000a__x000a_Veuillez vous abstenir d'utiliser des acronymes et indiquez le nom complet" xr:uid="{3B69BF49-A24C-4BDD-917D-3FB9920AB452}">
          <x14:formula1>
            <xm:f>'Partie 3 - Entités déclarantes'!$B$21:$B$31</xm:f>
          </x14:formula1>
          <xm:sqref>I22:I27 I36:I37 I74</xm:sqref>
        </x14:dataValidation>
        <x14:dataValidation type="list" allowBlank="1" showInputMessage="1" showErrorMessage="1" xr:uid="{FBFDEC11-9487-46A2-B4C5-3404468A80F5}">
          <x14:formula1>
            <xm:f>[3]Lists!#REF!</xm:f>
          </x14:formula1>
          <xm:sqref>B22:E74</xm:sqref>
        </x14:dataValidation>
        <x14:dataValidation type="list" operator="greaterThanOrEqual" allowBlank="1" showInputMessage="1" showErrorMessage="1" errorTitle="Nombre" error="Veuillez saisir uniquement des chiffres dans cette cellule. " xr:uid="{D3E9BDB2-5224-4742-9537-7FBD6964F103}">
          <x14:formula1>
            <xm:f>Listes!$I$11:$I$168</xm:f>
          </x14:formula1>
          <xm:sqref>K22:K74</xm:sqref>
        </x14:dataValidation>
      </x14:dataValidations>
    </ext>
  </extLst>
</worksheet>
</file>

<file path=xl/worksheets/sheet6.xml><?xml version="1.0" encoding="utf-8"?>
<worksheet xmlns="http://schemas.openxmlformats.org/spreadsheetml/2006/main" xmlns:r="http://schemas.openxmlformats.org/officeDocument/2006/relationships">
  <sheetPr codeName="Sheet6">
    <tabColor rgb="FF00B050"/>
  </sheetPr>
  <dimension ref="B1:AH178"/>
  <sheetViews>
    <sheetView showGridLines="0" tabSelected="1" topLeftCell="A8" zoomScale="90" zoomScaleNormal="90" workbookViewId="0">
      <selection activeCell="B151" sqref="B151"/>
    </sheetView>
  </sheetViews>
  <sheetFormatPr baseColWidth="10" defaultColWidth="9.140625" defaultRowHeight="14.25"/>
  <cols>
    <col min="1" max="1" width="3.85546875" style="129" customWidth="1"/>
    <col min="2" max="2" width="4.5703125" style="129" hidden="1" customWidth="1"/>
    <col min="3" max="3" width="37.5703125" style="129" customWidth="1"/>
    <col min="4" max="4" width="60.140625" style="129" customWidth="1"/>
    <col min="5" max="5" width="46.140625" style="129" bestFit="1" customWidth="1"/>
    <col min="6" max="6" width="27.140625" style="129" bestFit="1" customWidth="1"/>
    <col min="7" max="7" width="29.28515625" style="129" bestFit="1" customWidth="1"/>
    <col min="8" max="8" width="25.42578125" style="129" customWidth="1"/>
    <col min="9" max="9" width="20" style="129" customWidth="1"/>
    <col min="10" max="10" width="23" style="147" customWidth="1"/>
    <col min="11" max="11" width="27.5703125" style="129" customWidth="1"/>
    <col min="12" max="12" width="20" style="129" customWidth="1"/>
    <col min="13" max="13" width="25" style="129" bestFit="1" customWidth="1"/>
    <col min="14" max="14" width="102" style="129" customWidth="1"/>
    <col min="15" max="16" width="9.140625" style="129"/>
    <col min="17" max="33" width="15.85546875" style="144" customWidth="1"/>
    <col min="34" max="16384" width="9.140625" style="129"/>
  </cols>
  <sheetData>
    <row r="1" spans="3:12" hidden="1"/>
    <row r="2" spans="3:12" ht="16.5" hidden="1">
      <c r="C2" s="17"/>
      <c r="D2" s="17"/>
      <c r="E2" s="17"/>
      <c r="F2" s="17"/>
      <c r="G2" s="17"/>
      <c r="H2" s="17"/>
    </row>
    <row r="3" spans="3:12" ht="16.5" hidden="1">
      <c r="C3" s="18"/>
      <c r="D3" s="17"/>
      <c r="E3" s="18"/>
      <c r="F3" s="17"/>
      <c r="G3" s="18"/>
      <c r="H3" s="17"/>
    </row>
    <row r="4" spans="3:12" ht="16.5" hidden="1">
      <c r="C4" s="18"/>
      <c r="D4" s="17"/>
      <c r="E4" s="18"/>
      <c r="F4" s="17"/>
      <c r="G4" s="18"/>
      <c r="H4" s="17"/>
      <c r="K4" s="19" t="s">
        <v>2172</v>
      </c>
    </row>
    <row r="5" spans="3:12" ht="16.5" hidden="1">
      <c r="C5" s="18"/>
      <c r="D5" s="17"/>
      <c r="E5" s="18"/>
      <c r="F5" s="17"/>
      <c r="G5" s="18"/>
      <c r="H5" s="17"/>
      <c r="K5" s="19" t="str">
        <f>Introduction!G4</f>
        <v>AAAA-MM-JJ</v>
      </c>
    </row>
    <row r="6" spans="3:12" ht="16.5" hidden="1">
      <c r="C6" s="17"/>
      <c r="D6" s="17"/>
      <c r="E6" s="17"/>
      <c r="F6" s="17"/>
      <c r="G6" s="17"/>
      <c r="H6" s="17"/>
    </row>
    <row r="7" spans="3:12" ht="16.5" hidden="1">
      <c r="C7" s="17"/>
      <c r="D7" s="17"/>
      <c r="E7" s="17"/>
      <c r="F7" s="17"/>
      <c r="G7" s="17"/>
      <c r="H7" s="17"/>
      <c r="I7" s="144"/>
      <c r="J7" s="211"/>
      <c r="K7" s="144"/>
    </row>
    <row r="8" spans="3:12">
      <c r="C8" s="144"/>
      <c r="D8" s="144"/>
      <c r="E8" s="144"/>
      <c r="F8" s="144"/>
      <c r="G8" s="144"/>
      <c r="H8" s="144"/>
      <c r="I8" s="144"/>
      <c r="J8" s="211"/>
      <c r="K8" s="144"/>
    </row>
    <row r="9" spans="3:12" ht="36.75" customHeight="1">
      <c r="C9" s="21" t="s">
        <v>2352</v>
      </c>
      <c r="D9" s="163"/>
      <c r="E9" s="163"/>
      <c r="F9" s="164"/>
      <c r="G9" s="163"/>
      <c r="H9" s="163"/>
      <c r="I9" s="163"/>
      <c r="J9" s="222"/>
      <c r="K9" s="163"/>
      <c r="L9" s="165"/>
    </row>
    <row r="10" spans="3:12" ht="21" customHeight="1">
      <c r="C10" s="415" t="s">
        <v>2173</v>
      </c>
      <c r="D10" s="415"/>
      <c r="E10" s="415"/>
      <c r="F10" s="415"/>
      <c r="G10" s="132"/>
      <c r="H10" s="132"/>
      <c r="I10" s="166"/>
      <c r="J10" s="223"/>
      <c r="K10" s="132"/>
      <c r="L10" s="132"/>
    </row>
    <row r="11" spans="3:12" ht="15.6" customHeight="1">
      <c r="C11" s="430" t="s">
        <v>2353</v>
      </c>
      <c r="D11" s="430"/>
      <c r="E11" s="430"/>
      <c r="F11" s="430"/>
      <c r="G11" s="430"/>
      <c r="H11" s="167"/>
      <c r="I11" s="434"/>
      <c r="J11" s="434"/>
      <c r="K11" s="434"/>
      <c r="L11" s="165"/>
    </row>
    <row r="12" spans="3:12" ht="15.6" customHeight="1">
      <c r="C12" s="430" t="s">
        <v>2354</v>
      </c>
      <c r="D12" s="430"/>
      <c r="E12" s="430"/>
      <c r="F12" s="430"/>
      <c r="G12" s="430"/>
      <c r="H12" s="167"/>
      <c r="I12" s="434"/>
      <c r="J12" s="434"/>
      <c r="K12" s="434"/>
      <c r="L12" s="165"/>
    </row>
    <row r="13" spans="3:12" ht="15.6" customHeight="1">
      <c r="C13" s="430" t="s">
        <v>2355</v>
      </c>
      <c r="D13" s="430"/>
      <c r="E13" s="430"/>
      <c r="F13" s="430"/>
      <c r="G13" s="430"/>
      <c r="H13" s="167"/>
      <c r="I13" s="434"/>
      <c r="J13" s="434"/>
      <c r="K13" s="434"/>
      <c r="L13" s="165"/>
    </row>
    <row r="14" spans="3:12" ht="15.6" customHeight="1">
      <c r="C14" s="430" t="s">
        <v>2356</v>
      </c>
      <c r="D14" s="430"/>
      <c r="E14" s="430"/>
      <c r="F14" s="430"/>
      <c r="G14" s="430"/>
      <c r="H14" s="167"/>
      <c r="I14" s="434"/>
      <c r="J14" s="434"/>
      <c r="K14" s="434"/>
      <c r="L14" s="165"/>
    </row>
    <row r="15" spans="3:12" ht="30" customHeight="1">
      <c r="C15" s="430" t="s">
        <v>2357</v>
      </c>
      <c r="D15" s="430"/>
      <c r="E15" s="430"/>
      <c r="F15" s="430"/>
      <c r="G15" s="430"/>
      <c r="H15" s="167"/>
      <c r="I15" s="434"/>
      <c r="J15" s="434"/>
      <c r="K15" s="434"/>
      <c r="L15" s="165"/>
    </row>
    <row r="16" spans="3:12" ht="16.5">
      <c r="C16" s="402" t="s">
        <v>2325</v>
      </c>
      <c r="D16" s="402"/>
      <c r="E16" s="402"/>
      <c r="F16" s="402"/>
      <c r="G16" s="402"/>
      <c r="H16" s="402"/>
      <c r="I16" s="402"/>
      <c r="J16" s="402"/>
      <c r="K16" s="402"/>
      <c r="L16" s="165"/>
    </row>
    <row r="18" spans="2:34" ht="24">
      <c r="C18" s="431" t="s">
        <v>2358</v>
      </c>
      <c r="D18" s="431"/>
      <c r="E18" s="431"/>
      <c r="F18" s="431"/>
      <c r="G18" s="431"/>
      <c r="H18" s="431"/>
      <c r="I18" s="431"/>
      <c r="J18" s="431"/>
      <c r="K18" s="431"/>
    </row>
    <row r="19" spans="2:34" ht="14.25" customHeight="1"/>
    <row r="20" spans="2:34">
      <c r="C20" s="432" t="s">
        <v>2516</v>
      </c>
      <c r="D20" s="432"/>
      <c r="E20" s="432"/>
      <c r="F20" s="432"/>
      <c r="G20" s="432"/>
      <c r="H20" s="432"/>
      <c r="I20" s="432"/>
      <c r="J20" s="432"/>
      <c r="K20" s="433"/>
      <c r="L20" s="195"/>
      <c r="M20" s="195"/>
      <c r="N20" s="195"/>
    </row>
    <row r="21" spans="2:34">
      <c r="B21" s="129" t="s">
        <v>1467</v>
      </c>
      <c r="C21" s="129" t="s">
        <v>1456</v>
      </c>
      <c r="D21" s="129" t="s">
        <v>1468</v>
      </c>
      <c r="E21" s="129" t="s">
        <v>1410</v>
      </c>
      <c r="F21" s="129" t="s">
        <v>1411</v>
      </c>
      <c r="G21" s="129" t="s">
        <v>1412</v>
      </c>
      <c r="H21" s="129" t="s">
        <v>1408</v>
      </c>
      <c r="I21" s="129" t="s">
        <v>1457</v>
      </c>
      <c r="J21" s="147" t="s">
        <v>1469</v>
      </c>
      <c r="K21" s="129" t="s">
        <v>2115</v>
      </c>
      <c r="L21" s="129" t="s">
        <v>2116</v>
      </c>
      <c r="M21" s="129" t="s">
        <v>2117</v>
      </c>
      <c r="N21" s="129" t="s">
        <v>1413</v>
      </c>
      <c r="Q21" s="129"/>
      <c r="AH21" s="144"/>
    </row>
    <row r="22" spans="2:34">
      <c r="B22" s="129">
        <f>VLOOKUP(C22,Companies[],3,FALSE)</f>
        <v>600006476</v>
      </c>
      <c r="C22" s="129" t="s">
        <v>2541</v>
      </c>
      <c r="D22" s="129" t="s">
        <v>2526</v>
      </c>
      <c r="E22" s="144" t="s">
        <v>2600</v>
      </c>
      <c r="F22" s="129" t="s">
        <v>2519</v>
      </c>
      <c r="G22" s="129" t="s">
        <v>2519</v>
      </c>
      <c r="H22" s="129" t="s">
        <v>2536</v>
      </c>
      <c r="I22" s="214" t="s">
        <v>1466</v>
      </c>
      <c r="J22" s="211">
        <v>2023</v>
      </c>
      <c r="K22" s="129" t="s">
        <v>2519</v>
      </c>
      <c r="L22" s="129" t="s">
        <v>2536</v>
      </c>
      <c r="M22" s="129" t="s">
        <v>2536</v>
      </c>
      <c r="Q22" s="129"/>
      <c r="AH22" s="144"/>
    </row>
    <row r="23" spans="2:34">
      <c r="B23" s="225"/>
      <c r="C23" s="214" t="s">
        <v>2546</v>
      </c>
      <c r="D23" s="129" t="s">
        <v>2527</v>
      </c>
      <c r="E23" s="214" t="s">
        <v>2652</v>
      </c>
      <c r="F23" s="129" t="s">
        <v>2519</v>
      </c>
      <c r="G23" s="129" t="s">
        <v>2519</v>
      </c>
      <c r="H23" s="129" t="s">
        <v>2536</v>
      </c>
      <c r="I23" s="214" t="s">
        <v>1466</v>
      </c>
      <c r="J23" s="234">
        <v>0</v>
      </c>
      <c r="K23" s="129" t="s">
        <v>1470</v>
      </c>
      <c r="L23" s="235">
        <v>1891395.3033996227</v>
      </c>
      <c r="M23" s="129" t="s">
        <v>2648</v>
      </c>
      <c r="N23" s="129" t="s">
        <v>2653</v>
      </c>
      <c r="Q23" s="129"/>
      <c r="AH23" s="144"/>
    </row>
    <row r="24" spans="2:34">
      <c r="B24" s="225"/>
      <c r="C24" s="214" t="s">
        <v>2546</v>
      </c>
      <c r="D24" s="129" t="s">
        <v>2527</v>
      </c>
      <c r="E24" s="214" t="s">
        <v>2654</v>
      </c>
      <c r="F24" s="129" t="s">
        <v>2519</v>
      </c>
      <c r="G24" s="129" t="s">
        <v>2519</v>
      </c>
      <c r="H24" s="129" t="s">
        <v>2536</v>
      </c>
      <c r="I24" s="214" t="s">
        <v>1466</v>
      </c>
      <c r="J24" s="234">
        <v>0</v>
      </c>
      <c r="K24" s="129" t="s">
        <v>1470</v>
      </c>
      <c r="L24" s="235">
        <v>3000887.4511318756</v>
      </c>
      <c r="M24" s="129" t="s">
        <v>2648</v>
      </c>
      <c r="N24" s="129" t="s">
        <v>2655</v>
      </c>
      <c r="Q24" s="129"/>
      <c r="AH24" s="144"/>
    </row>
    <row r="25" spans="2:34">
      <c r="B25" s="129">
        <f>VLOOKUP(C25,Companies[],3,FALSE)</f>
        <v>600002755</v>
      </c>
      <c r="C25" s="129" t="s">
        <v>2546</v>
      </c>
      <c r="D25" s="129" t="s">
        <v>2526</v>
      </c>
      <c r="E25" s="129" t="s">
        <v>2599</v>
      </c>
      <c r="F25" s="129" t="s">
        <v>2519</v>
      </c>
      <c r="G25" s="129" t="s">
        <v>2519</v>
      </c>
      <c r="H25" s="129" t="s">
        <v>2536</v>
      </c>
      <c r="I25" s="214" t="s">
        <v>1466</v>
      </c>
      <c r="J25" s="147">
        <v>22779512</v>
      </c>
      <c r="K25" s="129" t="s">
        <v>2519</v>
      </c>
      <c r="L25" s="129" t="s">
        <v>2536</v>
      </c>
      <c r="M25" s="129" t="s">
        <v>2536</v>
      </c>
      <c r="Q25" s="129"/>
      <c r="AH25" s="144"/>
    </row>
    <row r="26" spans="2:34">
      <c r="C26" s="129" t="s">
        <v>2546</v>
      </c>
      <c r="D26" s="129" t="s">
        <v>2526</v>
      </c>
      <c r="E26" s="129" t="s">
        <v>2636</v>
      </c>
      <c r="F26" s="129" t="s">
        <v>2519</v>
      </c>
      <c r="G26" s="129" t="s">
        <v>2519</v>
      </c>
      <c r="H26" s="129" t="s">
        <v>2536</v>
      </c>
      <c r="I26" s="214" t="s">
        <v>1466</v>
      </c>
      <c r="J26" s="147">
        <v>67926</v>
      </c>
      <c r="K26" s="129" t="s">
        <v>2519</v>
      </c>
      <c r="L26" s="129" t="s">
        <v>2536</v>
      </c>
      <c r="M26" s="129" t="s">
        <v>2536</v>
      </c>
      <c r="Q26" s="129"/>
      <c r="AH26" s="144"/>
    </row>
    <row r="27" spans="2:34">
      <c r="C27" s="129" t="s">
        <v>2546</v>
      </c>
      <c r="D27" s="129" t="s">
        <v>2526</v>
      </c>
      <c r="E27" s="129" t="s">
        <v>2625</v>
      </c>
      <c r="F27" s="129" t="s">
        <v>2519</v>
      </c>
      <c r="G27" s="129" t="s">
        <v>2519</v>
      </c>
      <c r="H27" s="129" t="s">
        <v>2536</v>
      </c>
      <c r="I27" s="214" t="s">
        <v>1466</v>
      </c>
      <c r="J27" s="147">
        <v>65180</v>
      </c>
      <c r="K27" s="129" t="s">
        <v>2519</v>
      </c>
      <c r="L27" s="129" t="s">
        <v>2536</v>
      </c>
      <c r="M27" s="129" t="s">
        <v>2536</v>
      </c>
      <c r="Q27" s="129"/>
      <c r="AH27" s="144"/>
    </row>
    <row r="28" spans="2:34">
      <c r="C28" s="129" t="s">
        <v>2546</v>
      </c>
      <c r="D28" s="129" t="s">
        <v>2526</v>
      </c>
      <c r="E28" s="129" t="s">
        <v>2621</v>
      </c>
      <c r="F28" s="129" t="s">
        <v>2519</v>
      </c>
      <c r="G28" s="129" t="s">
        <v>2519</v>
      </c>
      <c r="H28" s="129" t="s">
        <v>2536</v>
      </c>
      <c r="I28" s="214" t="s">
        <v>1466</v>
      </c>
      <c r="J28" s="147">
        <v>16778901</v>
      </c>
      <c r="K28" s="129" t="s">
        <v>2519</v>
      </c>
      <c r="L28" s="129" t="s">
        <v>2536</v>
      </c>
      <c r="M28" s="129" t="s">
        <v>2536</v>
      </c>
      <c r="Q28" s="129"/>
      <c r="AH28" s="144"/>
    </row>
    <row r="29" spans="2:34">
      <c r="B29" s="225"/>
      <c r="C29" s="129" t="s">
        <v>2546</v>
      </c>
      <c r="D29" s="129" t="s">
        <v>2528</v>
      </c>
      <c r="E29" s="129" t="s">
        <v>2606</v>
      </c>
      <c r="F29" s="129" t="s">
        <v>2519</v>
      </c>
      <c r="G29" s="129" t="s">
        <v>2519</v>
      </c>
      <c r="H29" s="129" t="s">
        <v>2536</v>
      </c>
      <c r="I29" s="214" t="s">
        <v>1466</v>
      </c>
      <c r="J29" s="147">
        <v>262376</v>
      </c>
      <c r="K29" s="129" t="s">
        <v>2519</v>
      </c>
      <c r="L29" s="129" t="s">
        <v>2536</v>
      </c>
      <c r="M29" s="129" t="s">
        <v>2536</v>
      </c>
      <c r="Q29" s="129"/>
      <c r="AH29" s="144"/>
    </row>
    <row r="30" spans="2:34">
      <c r="B30" s="225"/>
      <c r="C30" s="129" t="s">
        <v>2546</v>
      </c>
      <c r="D30" s="129" t="s">
        <v>2526</v>
      </c>
      <c r="E30" s="144" t="s">
        <v>2600</v>
      </c>
      <c r="F30" s="129" t="s">
        <v>2519</v>
      </c>
      <c r="G30" s="129" t="s">
        <v>2519</v>
      </c>
      <c r="H30" s="129" t="s">
        <v>2536</v>
      </c>
      <c r="I30" s="214" t="s">
        <v>1466</v>
      </c>
      <c r="J30" s="147">
        <v>60798421</v>
      </c>
      <c r="K30" s="129" t="s">
        <v>2519</v>
      </c>
      <c r="L30" s="129" t="s">
        <v>2536</v>
      </c>
      <c r="M30" s="129" t="s">
        <v>2536</v>
      </c>
      <c r="Q30" s="129"/>
      <c r="AH30" s="144"/>
    </row>
    <row r="31" spans="2:34">
      <c r="C31" s="129" t="s">
        <v>2549</v>
      </c>
      <c r="D31" s="129" t="s">
        <v>2526</v>
      </c>
      <c r="E31" s="129" t="s">
        <v>2599</v>
      </c>
      <c r="F31" s="129" t="s">
        <v>2519</v>
      </c>
      <c r="G31" s="129" t="s">
        <v>2519</v>
      </c>
      <c r="H31" s="129" t="s">
        <v>2536</v>
      </c>
      <c r="I31" s="214" t="s">
        <v>1466</v>
      </c>
      <c r="J31" s="147">
        <v>103169362</v>
      </c>
      <c r="K31" s="129" t="s">
        <v>2519</v>
      </c>
      <c r="L31" s="129" t="s">
        <v>2536</v>
      </c>
      <c r="M31" s="129" t="s">
        <v>2536</v>
      </c>
      <c r="Q31" s="129"/>
      <c r="AH31" s="144"/>
    </row>
    <row r="32" spans="2:34">
      <c r="C32" s="129" t="s">
        <v>2549</v>
      </c>
      <c r="D32" s="129" t="s">
        <v>2526</v>
      </c>
      <c r="E32" s="129" t="s">
        <v>2604</v>
      </c>
      <c r="F32" s="129" t="s">
        <v>2519</v>
      </c>
      <c r="G32" s="129" t="s">
        <v>2519</v>
      </c>
      <c r="H32" s="129" t="s">
        <v>2536</v>
      </c>
      <c r="I32" s="214" t="s">
        <v>1466</v>
      </c>
      <c r="J32" s="147">
        <v>195257</v>
      </c>
      <c r="K32" s="129" t="s">
        <v>2519</v>
      </c>
      <c r="L32" s="129" t="s">
        <v>2536</v>
      </c>
      <c r="M32" s="129" t="s">
        <v>2536</v>
      </c>
      <c r="Q32" s="129"/>
      <c r="AH32" s="144"/>
    </row>
    <row r="33" spans="2:34">
      <c r="C33" s="129" t="s">
        <v>2549</v>
      </c>
      <c r="D33" s="129" t="s">
        <v>2526</v>
      </c>
      <c r="E33" s="144" t="s">
        <v>2600</v>
      </c>
      <c r="F33" s="129" t="s">
        <v>2519</v>
      </c>
      <c r="G33" s="129" t="s">
        <v>2519</v>
      </c>
      <c r="H33" s="129" t="s">
        <v>2536</v>
      </c>
      <c r="I33" s="214" t="s">
        <v>1466</v>
      </c>
      <c r="J33" s="147">
        <v>60043938</v>
      </c>
      <c r="K33" s="129" t="s">
        <v>2519</v>
      </c>
      <c r="L33" s="129" t="s">
        <v>2536</v>
      </c>
      <c r="M33" s="129" t="s">
        <v>2536</v>
      </c>
      <c r="Q33" s="129"/>
      <c r="AH33" s="144"/>
    </row>
    <row r="34" spans="2:34">
      <c r="B34" s="225"/>
      <c r="C34" s="129" t="s">
        <v>2551</v>
      </c>
      <c r="D34" s="129" t="s">
        <v>2527</v>
      </c>
      <c r="E34" s="214" t="s">
        <v>2652</v>
      </c>
      <c r="F34" s="129" t="s">
        <v>2519</v>
      </c>
      <c r="G34" s="129" t="s">
        <v>2519</v>
      </c>
      <c r="H34" s="129" t="s">
        <v>2536</v>
      </c>
      <c r="I34" s="214" t="s">
        <v>1466</v>
      </c>
      <c r="J34" s="234">
        <v>0</v>
      </c>
      <c r="K34" s="129" t="s">
        <v>1470</v>
      </c>
      <c r="L34" s="235">
        <v>3543914.8</v>
      </c>
      <c r="M34" s="129" t="s">
        <v>2648</v>
      </c>
      <c r="N34" s="129" t="s">
        <v>2658</v>
      </c>
      <c r="Q34" s="129"/>
      <c r="AH34" s="144"/>
    </row>
    <row r="35" spans="2:34">
      <c r="B35" s="225"/>
      <c r="C35" s="129" t="s">
        <v>2551</v>
      </c>
      <c r="D35" s="129" t="s">
        <v>2527</v>
      </c>
      <c r="E35" s="214" t="s">
        <v>2656</v>
      </c>
      <c r="F35" s="129" t="s">
        <v>2519</v>
      </c>
      <c r="G35" s="129" t="s">
        <v>2519</v>
      </c>
      <c r="H35" s="129" t="s">
        <v>2536</v>
      </c>
      <c r="I35" s="214" t="s">
        <v>1466</v>
      </c>
      <c r="J35" s="234">
        <v>0</v>
      </c>
      <c r="K35" s="129" t="s">
        <v>1470</v>
      </c>
      <c r="L35" s="235">
        <v>2541955.23</v>
      </c>
      <c r="M35" s="129" t="s">
        <v>2648</v>
      </c>
      <c r="N35" s="129" t="s">
        <v>2657</v>
      </c>
      <c r="Q35" s="129"/>
      <c r="AH35" s="144"/>
    </row>
    <row r="36" spans="2:34">
      <c r="C36" s="129" t="s">
        <v>2551</v>
      </c>
      <c r="D36" s="129" t="s">
        <v>2526</v>
      </c>
      <c r="E36" s="129" t="s">
        <v>2604</v>
      </c>
      <c r="F36" s="129" t="s">
        <v>2519</v>
      </c>
      <c r="G36" s="129" t="s">
        <v>2519</v>
      </c>
      <c r="H36" s="129" t="s">
        <v>2536</v>
      </c>
      <c r="I36" s="214" t="s">
        <v>1466</v>
      </c>
      <c r="J36" s="147">
        <v>363551</v>
      </c>
      <c r="K36" s="129" t="s">
        <v>2519</v>
      </c>
      <c r="L36" s="129" t="s">
        <v>2536</v>
      </c>
      <c r="M36" s="129" t="s">
        <v>2536</v>
      </c>
      <c r="Q36" s="129"/>
      <c r="AH36" s="144"/>
    </row>
    <row r="37" spans="2:34">
      <c r="C37" s="129" t="s">
        <v>2551</v>
      </c>
      <c r="D37" s="129" t="s">
        <v>2526</v>
      </c>
      <c r="E37" s="129" t="s">
        <v>2620</v>
      </c>
      <c r="F37" s="129" t="s">
        <v>2519</v>
      </c>
      <c r="G37" s="129" t="s">
        <v>2519</v>
      </c>
      <c r="H37" s="129" t="s">
        <v>2536</v>
      </c>
      <c r="I37" s="214" t="s">
        <v>1466</v>
      </c>
      <c r="J37" s="147">
        <v>136086</v>
      </c>
      <c r="K37" s="129" t="s">
        <v>2519</v>
      </c>
      <c r="L37" s="129" t="s">
        <v>2536</v>
      </c>
      <c r="M37" s="129" t="s">
        <v>2536</v>
      </c>
      <c r="Q37" s="129"/>
      <c r="AH37" s="144"/>
    </row>
    <row r="38" spans="2:34">
      <c r="C38" s="129" t="s">
        <v>2551</v>
      </c>
      <c r="D38" s="129" t="s">
        <v>2528</v>
      </c>
      <c r="E38" s="129" t="s">
        <v>2606</v>
      </c>
      <c r="F38" s="129" t="s">
        <v>2519</v>
      </c>
      <c r="G38" s="129" t="s">
        <v>2519</v>
      </c>
      <c r="H38" s="129" t="s">
        <v>2536</v>
      </c>
      <c r="I38" s="214" t="s">
        <v>1466</v>
      </c>
      <c r="J38" s="147">
        <v>1295744</v>
      </c>
      <c r="K38" s="129" t="s">
        <v>2519</v>
      </c>
      <c r="L38" s="129" t="s">
        <v>2536</v>
      </c>
      <c r="M38" s="129" t="s">
        <v>2536</v>
      </c>
      <c r="Q38" s="129"/>
      <c r="AH38" s="144"/>
    </row>
    <row r="39" spans="2:34">
      <c r="C39" s="129" t="s">
        <v>2551</v>
      </c>
      <c r="D39" s="129" t="s">
        <v>2528</v>
      </c>
      <c r="E39" s="129" t="s">
        <v>2616</v>
      </c>
      <c r="F39" s="129" t="s">
        <v>2519</v>
      </c>
      <c r="G39" s="129" t="s">
        <v>2519</v>
      </c>
      <c r="H39" s="129" t="s">
        <v>2536</v>
      </c>
      <c r="I39" s="214" t="s">
        <v>1466</v>
      </c>
      <c r="J39" s="147">
        <v>72490</v>
      </c>
      <c r="K39" s="129" t="s">
        <v>2519</v>
      </c>
      <c r="L39" s="129" t="s">
        <v>2536</v>
      </c>
      <c r="M39" s="129" t="s">
        <v>2536</v>
      </c>
      <c r="Q39" s="129"/>
      <c r="AH39" s="144"/>
    </row>
    <row r="40" spans="2:34">
      <c r="C40" s="129" t="s">
        <v>2551</v>
      </c>
      <c r="D40" s="129" t="s">
        <v>2526</v>
      </c>
      <c r="E40" s="144" t="s">
        <v>2600</v>
      </c>
      <c r="F40" s="129" t="s">
        <v>2519</v>
      </c>
      <c r="G40" s="129" t="s">
        <v>2519</v>
      </c>
      <c r="H40" s="129" t="s">
        <v>2536</v>
      </c>
      <c r="I40" s="214" t="s">
        <v>1466</v>
      </c>
      <c r="J40" s="147">
        <v>3838860</v>
      </c>
      <c r="K40" s="129" t="s">
        <v>2519</v>
      </c>
      <c r="L40" s="129" t="s">
        <v>2536</v>
      </c>
      <c r="M40" s="129" t="s">
        <v>2536</v>
      </c>
      <c r="Q40" s="129"/>
      <c r="AH40" s="144"/>
    </row>
    <row r="41" spans="2:34">
      <c r="B41" s="225"/>
      <c r="C41" s="129" t="s">
        <v>2554</v>
      </c>
      <c r="D41" s="129" t="s">
        <v>2527</v>
      </c>
      <c r="E41" s="129" t="s">
        <v>2652</v>
      </c>
      <c r="F41" s="129" t="s">
        <v>2519</v>
      </c>
      <c r="G41" s="129" t="s">
        <v>2519</v>
      </c>
      <c r="H41" s="129" t="s">
        <v>2536</v>
      </c>
      <c r="I41" s="214" t="s">
        <v>1466</v>
      </c>
      <c r="J41" s="234">
        <v>0</v>
      </c>
      <c r="K41" s="129" t="s">
        <v>1470</v>
      </c>
      <c r="L41" s="235">
        <v>545318.43418410898</v>
      </c>
      <c r="M41" s="129" t="s">
        <v>2648</v>
      </c>
      <c r="N41" s="129" t="s">
        <v>2659</v>
      </c>
      <c r="Q41" s="129"/>
      <c r="AH41" s="144"/>
    </row>
    <row r="42" spans="2:34">
      <c r="B42" s="225"/>
      <c r="C42" s="129" t="s">
        <v>2554</v>
      </c>
      <c r="D42" s="129" t="s">
        <v>2527</v>
      </c>
      <c r="E42" s="129" t="s">
        <v>2660</v>
      </c>
      <c r="F42" s="129" t="s">
        <v>2519</v>
      </c>
      <c r="G42" s="129" t="s">
        <v>2519</v>
      </c>
      <c r="H42" s="129" t="s">
        <v>2536</v>
      </c>
      <c r="I42" s="214" t="s">
        <v>1466</v>
      </c>
      <c r="J42" s="234">
        <v>0</v>
      </c>
      <c r="K42" s="129" t="s">
        <v>1470</v>
      </c>
      <c r="L42" s="235">
        <v>393777.31142136711</v>
      </c>
      <c r="M42" s="129" t="s">
        <v>2648</v>
      </c>
      <c r="N42" s="129" t="s">
        <v>2661</v>
      </c>
      <c r="Q42" s="129"/>
      <c r="AH42" s="144"/>
    </row>
    <row r="43" spans="2:34">
      <c r="B43" s="225"/>
      <c r="C43" s="129" t="s">
        <v>2554</v>
      </c>
      <c r="D43" s="129" t="s">
        <v>2527</v>
      </c>
      <c r="E43" s="129" t="s">
        <v>2656</v>
      </c>
      <c r="F43" s="129" t="s">
        <v>2519</v>
      </c>
      <c r="G43" s="129" t="s">
        <v>2519</v>
      </c>
      <c r="H43" s="129" t="s">
        <v>2536</v>
      </c>
      <c r="I43" s="214" t="s">
        <v>1466</v>
      </c>
      <c r="J43" s="234">
        <v>0</v>
      </c>
      <c r="K43" s="129" t="s">
        <v>1470</v>
      </c>
      <c r="L43" s="235">
        <v>88710.604065525229</v>
      </c>
      <c r="M43" s="129" t="s">
        <v>2648</v>
      </c>
      <c r="N43" s="129" t="s">
        <v>2662</v>
      </c>
      <c r="Q43" s="129"/>
      <c r="AH43" s="144"/>
    </row>
    <row r="44" spans="2:34">
      <c r="C44" s="129" t="s">
        <v>2554</v>
      </c>
      <c r="D44" s="129" t="s">
        <v>2526</v>
      </c>
      <c r="E44" s="129" t="s">
        <v>2604</v>
      </c>
      <c r="F44" s="129" t="s">
        <v>2519</v>
      </c>
      <c r="G44" s="129" t="s">
        <v>2519</v>
      </c>
      <c r="H44" s="129" t="s">
        <v>2536</v>
      </c>
      <c r="I44" s="214" t="s">
        <v>1466</v>
      </c>
      <c r="J44" s="147">
        <v>458462</v>
      </c>
      <c r="K44" s="129" t="s">
        <v>2519</v>
      </c>
      <c r="L44" s="129" t="s">
        <v>2536</v>
      </c>
      <c r="M44" s="129" t="s">
        <v>2536</v>
      </c>
      <c r="Q44" s="129"/>
      <c r="AH44" s="144"/>
    </row>
    <row r="45" spans="2:34">
      <c r="C45" s="129" t="s">
        <v>2554</v>
      </c>
      <c r="D45" s="129" t="s">
        <v>2528</v>
      </c>
      <c r="E45" s="129" t="s">
        <v>2606</v>
      </c>
      <c r="F45" s="129" t="s">
        <v>2519</v>
      </c>
      <c r="G45" s="129" t="s">
        <v>2519</v>
      </c>
      <c r="H45" s="129" t="s">
        <v>2536</v>
      </c>
      <c r="I45" s="214" t="s">
        <v>1466</v>
      </c>
      <c r="J45" s="147">
        <v>1772626</v>
      </c>
      <c r="K45" s="129" t="s">
        <v>2519</v>
      </c>
      <c r="L45" s="129" t="s">
        <v>2536</v>
      </c>
      <c r="M45" s="129" t="s">
        <v>2536</v>
      </c>
      <c r="Q45" s="129"/>
      <c r="AH45" s="144"/>
    </row>
    <row r="46" spans="2:34">
      <c r="C46" s="129" t="s">
        <v>2554</v>
      </c>
      <c r="D46" s="129" t="s">
        <v>2528</v>
      </c>
      <c r="E46" s="129" t="s">
        <v>2616</v>
      </c>
      <c r="F46" s="129" t="s">
        <v>2519</v>
      </c>
      <c r="G46" s="129" t="s">
        <v>2519</v>
      </c>
      <c r="H46" s="129" t="s">
        <v>2536</v>
      </c>
      <c r="I46" s="214" t="s">
        <v>1466</v>
      </c>
      <c r="J46" s="147">
        <v>74332</v>
      </c>
      <c r="K46" s="129" t="s">
        <v>2519</v>
      </c>
      <c r="L46" s="129" t="s">
        <v>2536</v>
      </c>
      <c r="M46" s="129" t="s">
        <v>2536</v>
      </c>
      <c r="Q46" s="129"/>
      <c r="AH46" s="144"/>
    </row>
    <row r="47" spans="2:34">
      <c r="C47" s="129" t="s">
        <v>2556</v>
      </c>
      <c r="D47" s="129" t="s">
        <v>2526</v>
      </c>
      <c r="E47" s="129" t="s">
        <v>2604</v>
      </c>
      <c r="F47" s="129" t="s">
        <v>2519</v>
      </c>
      <c r="G47" s="129" t="s">
        <v>2519</v>
      </c>
      <c r="H47" s="129" t="s">
        <v>2536</v>
      </c>
      <c r="I47" s="214" t="s">
        <v>1466</v>
      </c>
      <c r="J47" s="147">
        <v>2518581</v>
      </c>
      <c r="K47" s="129" t="s">
        <v>2519</v>
      </c>
      <c r="L47" s="129" t="s">
        <v>2536</v>
      </c>
      <c r="M47" s="129" t="s">
        <v>2536</v>
      </c>
      <c r="Q47" s="129"/>
      <c r="AH47" s="144"/>
    </row>
    <row r="48" spans="2:34">
      <c r="C48" s="129" t="s">
        <v>2556</v>
      </c>
      <c r="D48" s="129" t="s">
        <v>2528</v>
      </c>
      <c r="E48" s="129" t="s">
        <v>2606</v>
      </c>
      <c r="F48" s="129" t="s">
        <v>2519</v>
      </c>
      <c r="G48" s="129" t="s">
        <v>2519</v>
      </c>
      <c r="H48" s="129" t="s">
        <v>2536</v>
      </c>
      <c r="I48" s="214" t="s">
        <v>1466</v>
      </c>
      <c r="J48" s="147">
        <v>315846</v>
      </c>
      <c r="K48" s="129" t="s">
        <v>2519</v>
      </c>
      <c r="L48" s="129" t="s">
        <v>2536</v>
      </c>
      <c r="M48" s="129" t="s">
        <v>2536</v>
      </c>
      <c r="Q48" s="129"/>
      <c r="AH48" s="144"/>
    </row>
    <row r="49" spans="3:34">
      <c r="C49" s="129" t="s">
        <v>2556</v>
      </c>
      <c r="D49" s="129" t="s">
        <v>2528</v>
      </c>
      <c r="E49" s="129" t="s">
        <v>2616</v>
      </c>
      <c r="F49" s="129" t="s">
        <v>2519</v>
      </c>
      <c r="G49" s="129" t="s">
        <v>2519</v>
      </c>
      <c r="H49" s="129" t="s">
        <v>2536</v>
      </c>
      <c r="I49" s="214" t="s">
        <v>1466</v>
      </c>
      <c r="J49" s="147">
        <v>74332</v>
      </c>
      <c r="K49" s="129" t="s">
        <v>2519</v>
      </c>
      <c r="L49" s="129" t="s">
        <v>2536</v>
      </c>
      <c r="M49" s="129" t="s">
        <v>2536</v>
      </c>
      <c r="Q49" s="129"/>
      <c r="AH49" s="144"/>
    </row>
    <row r="50" spans="3:34">
      <c r="C50" s="129" t="s">
        <v>2558</v>
      </c>
      <c r="D50" s="129" t="s">
        <v>2528</v>
      </c>
      <c r="E50" s="129" t="s">
        <v>2606</v>
      </c>
      <c r="F50" s="129" t="s">
        <v>2519</v>
      </c>
      <c r="G50" s="129" t="s">
        <v>2519</v>
      </c>
      <c r="H50" s="129" t="s">
        <v>2536</v>
      </c>
      <c r="I50" s="214" t="s">
        <v>1466</v>
      </c>
      <c r="J50" s="147">
        <v>759697</v>
      </c>
      <c r="K50" s="129" t="s">
        <v>2519</v>
      </c>
      <c r="L50" s="129" t="s">
        <v>2536</v>
      </c>
      <c r="M50" s="129" t="s">
        <v>2536</v>
      </c>
      <c r="Q50" s="129"/>
      <c r="AH50" s="144"/>
    </row>
    <row r="51" spans="3:34">
      <c r="C51" s="129" t="s">
        <v>2558</v>
      </c>
      <c r="D51" s="129" t="s">
        <v>2528</v>
      </c>
      <c r="E51" s="129" t="s">
        <v>2616</v>
      </c>
      <c r="F51" s="129" t="s">
        <v>2519</v>
      </c>
      <c r="G51" s="129" t="s">
        <v>2519</v>
      </c>
      <c r="H51" s="129" t="s">
        <v>2536</v>
      </c>
      <c r="I51" s="214" t="s">
        <v>1466</v>
      </c>
      <c r="J51" s="147">
        <v>74332</v>
      </c>
      <c r="K51" s="129" t="s">
        <v>2519</v>
      </c>
      <c r="L51" s="129" t="s">
        <v>2536</v>
      </c>
      <c r="M51" s="129" t="s">
        <v>2536</v>
      </c>
      <c r="Q51" s="129"/>
      <c r="AH51" s="144"/>
    </row>
    <row r="52" spans="3:34">
      <c r="C52" s="129" t="s">
        <v>2561</v>
      </c>
      <c r="D52" s="129" t="s">
        <v>2527</v>
      </c>
      <c r="E52" s="129" t="s">
        <v>2639</v>
      </c>
      <c r="F52" s="129" t="s">
        <v>2519</v>
      </c>
      <c r="G52" s="129" t="s">
        <v>2519</v>
      </c>
      <c r="H52" s="129" t="s">
        <v>2536</v>
      </c>
      <c r="I52" s="214" t="s">
        <v>1466</v>
      </c>
      <c r="J52" s="147">
        <v>259445592.685</v>
      </c>
      <c r="K52" s="214" t="s">
        <v>1470</v>
      </c>
      <c r="L52" s="147">
        <v>3803345</v>
      </c>
      <c r="M52" s="129" t="s">
        <v>2648</v>
      </c>
      <c r="N52" s="129" t="s">
        <v>2649</v>
      </c>
      <c r="Q52" s="129"/>
      <c r="AH52" s="144"/>
    </row>
    <row r="53" spans="3:34">
      <c r="C53" s="129" t="s">
        <v>2561</v>
      </c>
      <c r="D53" s="129" t="s">
        <v>2527</v>
      </c>
      <c r="E53" s="129" t="s">
        <v>2640</v>
      </c>
      <c r="F53" s="129" t="s">
        <v>2519</v>
      </c>
      <c r="G53" s="129" t="s">
        <v>2519</v>
      </c>
      <c r="H53" s="129" t="s">
        <v>2536</v>
      </c>
      <c r="I53" s="214" t="s">
        <v>1466</v>
      </c>
      <c r="J53" s="147">
        <v>233804963.535</v>
      </c>
      <c r="K53" s="214" t="s">
        <v>1470</v>
      </c>
      <c r="L53" s="147">
        <v>3709002</v>
      </c>
      <c r="M53" s="129" t="s">
        <v>2648</v>
      </c>
      <c r="N53" s="129" t="s">
        <v>2650</v>
      </c>
      <c r="Q53" s="129"/>
      <c r="AH53" s="144"/>
    </row>
    <row r="54" spans="3:34">
      <c r="C54" s="129" t="s">
        <v>2563</v>
      </c>
      <c r="D54" s="129" t="s">
        <v>2526</v>
      </c>
      <c r="E54" s="129" t="s">
        <v>2619</v>
      </c>
      <c r="F54" s="129" t="s">
        <v>2519</v>
      </c>
      <c r="G54" s="129" t="s">
        <v>2519</v>
      </c>
      <c r="H54" s="129" t="s">
        <v>2536</v>
      </c>
      <c r="I54" s="214" t="s">
        <v>1466</v>
      </c>
      <c r="J54" s="147">
        <v>50968</v>
      </c>
      <c r="K54" s="129" t="s">
        <v>2519</v>
      </c>
      <c r="L54" s="129" t="s">
        <v>2536</v>
      </c>
      <c r="M54" s="129" t="s">
        <v>2536</v>
      </c>
      <c r="Q54" s="129"/>
      <c r="AH54" s="144"/>
    </row>
    <row r="55" spans="3:34">
      <c r="C55" s="129" t="s">
        <v>2563</v>
      </c>
      <c r="D55" s="129" t="s">
        <v>2526</v>
      </c>
      <c r="E55" s="129" t="s">
        <v>2609</v>
      </c>
      <c r="F55" s="129" t="s">
        <v>2519</v>
      </c>
      <c r="G55" s="129" t="s">
        <v>2519</v>
      </c>
      <c r="H55" s="129" t="s">
        <v>2536</v>
      </c>
      <c r="I55" s="214" t="s">
        <v>1466</v>
      </c>
      <c r="J55" s="147">
        <v>22</v>
      </c>
      <c r="K55" s="129" t="s">
        <v>2519</v>
      </c>
      <c r="L55" s="129" t="s">
        <v>2536</v>
      </c>
      <c r="M55" s="129" t="s">
        <v>2536</v>
      </c>
      <c r="Q55" s="129"/>
      <c r="AH55" s="144"/>
    </row>
    <row r="56" spans="3:34">
      <c r="C56" s="129" t="s">
        <v>2563</v>
      </c>
      <c r="D56" s="129" t="s">
        <v>2526</v>
      </c>
      <c r="E56" s="129" t="s">
        <v>2625</v>
      </c>
      <c r="F56" s="129" t="s">
        <v>2519</v>
      </c>
      <c r="G56" s="129" t="s">
        <v>2519</v>
      </c>
      <c r="H56" s="129" t="s">
        <v>2536</v>
      </c>
      <c r="I56" s="214" t="s">
        <v>1466</v>
      </c>
      <c r="J56" s="147">
        <v>12986</v>
      </c>
      <c r="K56" s="129" t="s">
        <v>2519</v>
      </c>
      <c r="L56" s="129" t="s">
        <v>2536</v>
      </c>
      <c r="M56" s="129" t="s">
        <v>2536</v>
      </c>
      <c r="Q56" s="129"/>
      <c r="AH56" s="144"/>
    </row>
    <row r="57" spans="3:34">
      <c r="C57" s="129" t="s">
        <v>2563</v>
      </c>
      <c r="D57" s="129" t="s">
        <v>2528</v>
      </c>
      <c r="E57" s="129" t="s">
        <v>2606</v>
      </c>
      <c r="F57" s="129" t="s">
        <v>2519</v>
      </c>
      <c r="G57" s="129" t="s">
        <v>2519</v>
      </c>
      <c r="H57" s="129" t="s">
        <v>2536</v>
      </c>
      <c r="I57" s="214" t="s">
        <v>1466</v>
      </c>
      <c r="J57" s="147">
        <v>267842</v>
      </c>
      <c r="K57" s="129" t="s">
        <v>2519</v>
      </c>
      <c r="L57" s="129" t="s">
        <v>2536</v>
      </c>
      <c r="M57" s="129" t="s">
        <v>2536</v>
      </c>
      <c r="Q57" s="129"/>
      <c r="AH57" s="144"/>
    </row>
    <row r="58" spans="3:34">
      <c r="C58" s="129" t="s">
        <v>2563</v>
      </c>
      <c r="D58" s="129" t="s">
        <v>2528</v>
      </c>
      <c r="E58" s="129" t="s">
        <v>2616</v>
      </c>
      <c r="F58" s="129" t="s">
        <v>2519</v>
      </c>
      <c r="G58" s="129" t="s">
        <v>2519</v>
      </c>
      <c r="H58" s="129" t="s">
        <v>2536</v>
      </c>
      <c r="I58" s="214" t="s">
        <v>1466</v>
      </c>
      <c r="J58" s="147">
        <v>71545</v>
      </c>
      <c r="K58" s="129" t="s">
        <v>2519</v>
      </c>
      <c r="L58" s="129" t="s">
        <v>2536</v>
      </c>
      <c r="M58" s="129" t="s">
        <v>2536</v>
      </c>
      <c r="Q58" s="129"/>
      <c r="AH58" s="144"/>
    </row>
    <row r="59" spans="3:34">
      <c r="C59" s="129" t="s">
        <v>2564</v>
      </c>
      <c r="D59" s="129" t="s">
        <v>2526</v>
      </c>
      <c r="E59" s="129" t="s">
        <v>2619</v>
      </c>
      <c r="F59" s="129" t="s">
        <v>2519</v>
      </c>
      <c r="G59" s="129" t="s">
        <v>2519</v>
      </c>
      <c r="H59" s="129" t="s">
        <v>2536</v>
      </c>
      <c r="I59" s="214" t="s">
        <v>1466</v>
      </c>
      <c r="J59" s="147">
        <v>64810</v>
      </c>
      <c r="K59" s="129" t="s">
        <v>2519</v>
      </c>
      <c r="L59" s="129" t="s">
        <v>2536</v>
      </c>
      <c r="M59" s="129" t="s">
        <v>2536</v>
      </c>
      <c r="Q59" s="129"/>
      <c r="AH59" s="144"/>
    </row>
    <row r="60" spans="3:34">
      <c r="C60" s="129" t="s">
        <v>2564</v>
      </c>
      <c r="D60" s="129" t="s">
        <v>2526</v>
      </c>
      <c r="E60" s="129" t="s">
        <v>2604</v>
      </c>
      <c r="F60" s="129" t="s">
        <v>2519</v>
      </c>
      <c r="G60" s="129" t="s">
        <v>2519</v>
      </c>
      <c r="H60" s="129" t="s">
        <v>2536</v>
      </c>
      <c r="I60" s="214" t="s">
        <v>1466</v>
      </c>
      <c r="J60" s="147">
        <v>83713</v>
      </c>
      <c r="K60" s="129" t="s">
        <v>2519</v>
      </c>
      <c r="L60" s="129" t="s">
        <v>2536</v>
      </c>
      <c r="M60" s="129" t="s">
        <v>2536</v>
      </c>
      <c r="Q60" s="129"/>
      <c r="AH60" s="144"/>
    </row>
    <row r="61" spans="3:34">
      <c r="C61" s="129" t="s">
        <v>2564</v>
      </c>
      <c r="D61" s="129" t="s">
        <v>2526</v>
      </c>
      <c r="E61" s="129" t="s">
        <v>2620</v>
      </c>
      <c r="F61" s="129" t="s">
        <v>2519</v>
      </c>
      <c r="G61" s="129" t="s">
        <v>2519</v>
      </c>
      <c r="H61" s="129" t="s">
        <v>2536</v>
      </c>
      <c r="I61" s="214" t="s">
        <v>1466</v>
      </c>
      <c r="J61" s="147">
        <v>9085</v>
      </c>
      <c r="K61" s="129" t="s">
        <v>2519</v>
      </c>
      <c r="L61" s="129" t="s">
        <v>2536</v>
      </c>
      <c r="M61" s="129" t="s">
        <v>2536</v>
      </c>
      <c r="Q61" s="129"/>
      <c r="AH61" s="144"/>
    </row>
    <row r="62" spans="3:34">
      <c r="C62" s="129" t="s">
        <v>2564</v>
      </c>
      <c r="D62" s="129" t="s">
        <v>2528</v>
      </c>
      <c r="E62" s="129" t="s">
        <v>2606</v>
      </c>
      <c r="F62" s="129" t="s">
        <v>2519</v>
      </c>
      <c r="G62" s="129" t="s">
        <v>2519</v>
      </c>
      <c r="H62" s="129" t="s">
        <v>2536</v>
      </c>
      <c r="I62" s="214" t="s">
        <v>1466</v>
      </c>
      <c r="J62" s="147">
        <v>250415</v>
      </c>
      <c r="K62" s="129" t="s">
        <v>2519</v>
      </c>
      <c r="L62" s="129" t="s">
        <v>2536</v>
      </c>
      <c r="M62" s="129" t="s">
        <v>2536</v>
      </c>
      <c r="Q62" s="129"/>
      <c r="AH62" s="144"/>
    </row>
    <row r="63" spans="3:34">
      <c r="C63" s="129" t="s">
        <v>2564</v>
      </c>
      <c r="D63" s="129" t="s">
        <v>2528</v>
      </c>
      <c r="E63" s="129" t="s">
        <v>2616</v>
      </c>
      <c r="F63" s="129" t="s">
        <v>2519</v>
      </c>
      <c r="G63" s="129" t="s">
        <v>2519</v>
      </c>
      <c r="H63" s="129" t="s">
        <v>2536</v>
      </c>
      <c r="I63" s="214" t="s">
        <v>1466</v>
      </c>
      <c r="J63" s="147">
        <v>72514</v>
      </c>
      <c r="K63" s="129" t="s">
        <v>2519</v>
      </c>
      <c r="L63" s="129" t="s">
        <v>2536</v>
      </c>
      <c r="M63" s="129" t="s">
        <v>2536</v>
      </c>
      <c r="Q63" s="129"/>
      <c r="AH63" s="144"/>
    </row>
    <row r="64" spans="3:34">
      <c r="C64" s="129" t="s">
        <v>2564</v>
      </c>
      <c r="D64" s="129" t="s">
        <v>2526</v>
      </c>
      <c r="E64" s="144" t="s">
        <v>2600</v>
      </c>
      <c r="F64" s="129" t="s">
        <v>2519</v>
      </c>
      <c r="G64" s="129" t="s">
        <v>2519</v>
      </c>
      <c r="H64" s="129" t="s">
        <v>2536</v>
      </c>
      <c r="I64" s="214" t="s">
        <v>1466</v>
      </c>
      <c r="J64" s="147">
        <v>291637</v>
      </c>
      <c r="K64" s="129" t="s">
        <v>2519</v>
      </c>
      <c r="L64" s="129" t="s">
        <v>2536</v>
      </c>
      <c r="M64" s="129" t="s">
        <v>2536</v>
      </c>
      <c r="Q64" s="129"/>
      <c r="AH64" s="144"/>
    </row>
    <row r="65" spans="3:34">
      <c r="C65" s="129" t="s">
        <v>2565</v>
      </c>
      <c r="D65" s="129" t="s">
        <v>2528</v>
      </c>
      <c r="E65" s="129" t="s">
        <v>2616</v>
      </c>
      <c r="F65" s="129" t="s">
        <v>2519</v>
      </c>
      <c r="G65" s="129" t="s">
        <v>2519</v>
      </c>
      <c r="H65" s="129" t="s">
        <v>2536</v>
      </c>
      <c r="I65" s="214" t="s">
        <v>1466</v>
      </c>
      <c r="J65" s="147">
        <v>76468</v>
      </c>
      <c r="K65" s="129" t="s">
        <v>2519</v>
      </c>
      <c r="L65" s="129" t="s">
        <v>2536</v>
      </c>
      <c r="M65" s="129" t="s">
        <v>2536</v>
      </c>
      <c r="Q65" s="129"/>
      <c r="AH65" s="144"/>
    </row>
    <row r="66" spans="3:34">
      <c r="C66" s="129" t="s">
        <v>2566</v>
      </c>
      <c r="D66" s="129" t="s">
        <v>2526</v>
      </c>
      <c r="E66" s="129" t="s">
        <v>2610</v>
      </c>
      <c r="F66" s="129" t="s">
        <v>2519</v>
      </c>
      <c r="G66" s="129" t="s">
        <v>2519</v>
      </c>
      <c r="H66" s="129" t="s">
        <v>2536</v>
      </c>
      <c r="I66" s="214" t="s">
        <v>1466</v>
      </c>
      <c r="J66" s="147">
        <v>25076</v>
      </c>
      <c r="K66" s="129" t="s">
        <v>2519</v>
      </c>
      <c r="L66" s="129" t="s">
        <v>2536</v>
      </c>
      <c r="M66" s="129" t="s">
        <v>2536</v>
      </c>
      <c r="Q66" s="129"/>
      <c r="AH66" s="144"/>
    </row>
    <row r="67" spans="3:34">
      <c r="C67" s="129" t="s">
        <v>2566</v>
      </c>
      <c r="D67" s="129" t="s">
        <v>2526</v>
      </c>
      <c r="E67" s="129" t="s">
        <v>2638</v>
      </c>
      <c r="F67" s="129" t="s">
        <v>2519</v>
      </c>
      <c r="G67" s="129" t="s">
        <v>2519</v>
      </c>
      <c r="H67" s="129" t="s">
        <v>2536</v>
      </c>
      <c r="I67" s="214" t="s">
        <v>1466</v>
      </c>
      <c r="J67" s="147">
        <v>27414</v>
      </c>
      <c r="K67" s="129" t="s">
        <v>2519</v>
      </c>
      <c r="L67" s="129" t="s">
        <v>2536</v>
      </c>
      <c r="M67" s="129" t="s">
        <v>2536</v>
      </c>
      <c r="Q67" s="129"/>
      <c r="AH67" s="144"/>
    </row>
    <row r="68" spans="3:34">
      <c r="C68" s="129" t="s">
        <v>2566</v>
      </c>
      <c r="D68" s="129" t="s">
        <v>2526</v>
      </c>
      <c r="E68" s="129" t="s">
        <v>2604</v>
      </c>
      <c r="F68" s="129" t="s">
        <v>2519</v>
      </c>
      <c r="G68" s="129" t="s">
        <v>2519</v>
      </c>
      <c r="H68" s="129" t="s">
        <v>2536</v>
      </c>
      <c r="I68" s="214" t="s">
        <v>1466</v>
      </c>
      <c r="J68" s="147">
        <v>29506</v>
      </c>
      <c r="K68" s="129" t="s">
        <v>2519</v>
      </c>
      <c r="L68" s="129" t="s">
        <v>2536</v>
      </c>
      <c r="M68" s="129" t="s">
        <v>2536</v>
      </c>
      <c r="Q68" s="129"/>
      <c r="AH68" s="144"/>
    </row>
    <row r="69" spans="3:34">
      <c r="C69" s="129" t="s">
        <v>2566</v>
      </c>
      <c r="D69" s="129" t="s">
        <v>2526</v>
      </c>
      <c r="E69" s="129" t="s">
        <v>2620</v>
      </c>
      <c r="F69" s="129" t="s">
        <v>2519</v>
      </c>
      <c r="G69" s="129" t="s">
        <v>2519</v>
      </c>
      <c r="H69" s="129" t="s">
        <v>2536</v>
      </c>
      <c r="I69" s="214" t="s">
        <v>1466</v>
      </c>
      <c r="J69" s="147">
        <v>264400</v>
      </c>
      <c r="K69" s="129" t="s">
        <v>2519</v>
      </c>
      <c r="L69" s="129" t="s">
        <v>2536</v>
      </c>
      <c r="M69" s="129" t="s">
        <v>2536</v>
      </c>
      <c r="Q69" s="129"/>
      <c r="AH69" s="144"/>
    </row>
    <row r="70" spans="3:34">
      <c r="C70" s="129" t="s">
        <v>2566</v>
      </c>
      <c r="D70" s="129" t="s">
        <v>2526</v>
      </c>
      <c r="E70" s="129" t="s">
        <v>276</v>
      </c>
      <c r="F70" s="129" t="s">
        <v>2519</v>
      </c>
      <c r="G70" s="129" t="s">
        <v>2519</v>
      </c>
      <c r="H70" s="129" t="s">
        <v>2536</v>
      </c>
      <c r="I70" s="214" t="s">
        <v>1466</v>
      </c>
      <c r="J70" s="147">
        <v>18119</v>
      </c>
      <c r="K70" s="129" t="s">
        <v>2519</v>
      </c>
      <c r="L70" s="129" t="s">
        <v>2536</v>
      </c>
      <c r="M70" s="129" t="s">
        <v>2536</v>
      </c>
      <c r="Q70" s="129"/>
      <c r="AH70" s="144"/>
    </row>
    <row r="71" spans="3:34">
      <c r="C71" s="129" t="s">
        <v>2566</v>
      </c>
      <c r="D71" s="129" t="s">
        <v>2526</v>
      </c>
      <c r="E71" s="129" t="s">
        <v>2603</v>
      </c>
      <c r="F71" s="129" t="s">
        <v>2519</v>
      </c>
      <c r="G71" s="129" t="s">
        <v>2519</v>
      </c>
      <c r="H71" s="129" t="s">
        <v>2536</v>
      </c>
      <c r="I71" s="214" t="s">
        <v>1466</v>
      </c>
      <c r="J71" s="147">
        <v>20006</v>
      </c>
      <c r="K71" s="129" t="s">
        <v>2519</v>
      </c>
      <c r="L71" s="129" t="s">
        <v>2536</v>
      </c>
      <c r="M71" s="129" t="s">
        <v>2536</v>
      </c>
      <c r="Q71" s="129"/>
      <c r="AH71" s="144"/>
    </row>
    <row r="72" spans="3:34">
      <c r="C72" s="129" t="s">
        <v>2566</v>
      </c>
      <c r="D72" s="129" t="s">
        <v>2526</v>
      </c>
      <c r="E72" s="144" t="s">
        <v>2600</v>
      </c>
      <c r="F72" s="129" t="s">
        <v>2519</v>
      </c>
      <c r="G72" s="129" t="s">
        <v>2519</v>
      </c>
      <c r="H72" s="129" t="s">
        <v>2536</v>
      </c>
      <c r="I72" s="214" t="s">
        <v>1466</v>
      </c>
      <c r="J72" s="147">
        <v>67630</v>
      </c>
      <c r="K72" s="129" t="s">
        <v>2519</v>
      </c>
      <c r="L72" s="129" t="s">
        <v>2536</v>
      </c>
      <c r="M72" s="129" t="s">
        <v>2536</v>
      </c>
      <c r="Q72" s="129"/>
      <c r="AH72" s="144"/>
    </row>
    <row r="73" spans="3:34">
      <c r="C73" s="129" t="s">
        <v>2568</v>
      </c>
      <c r="D73" s="129" t="s">
        <v>2526</v>
      </c>
      <c r="E73" s="144" t="s">
        <v>2600</v>
      </c>
      <c r="F73" s="129" t="s">
        <v>2519</v>
      </c>
      <c r="G73" s="129" t="s">
        <v>2519</v>
      </c>
      <c r="H73" s="129" t="s">
        <v>2536</v>
      </c>
      <c r="I73" s="214" t="s">
        <v>1466</v>
      </c>
      <c r="J73" s="147">
        <v>6176</v>
      </c>
      <c r="K73" s="129" t="s">
        <v>2519</v>
      </c>
      <c r="L73" s="129" t="s">
        <v>2536</v>
      </c>
      <c r="M73" s="129" t="s">
        <v>2536</v>
      </c>
      <c r="Q73" s="129"/>
      <c r="AH73" s="144"/>
    </row>
    <row r="74" spans="3:34">
      <c r="C74" s="129" t="s">
        <v>2571</v>
      </c>
      <c r="D74" s="129" t="s">
        <v>2529</v>
      </c>
      <c r="E74" s="129" t="s">
        <v>2617</v>
      </c>
      <c r="F74" s="129" t="s">
        <v>2519</v>
      </c>
      <c r="G74" s="129" t="s">
        <v>2519</v>
      </c>
      <c r="H74" s="129" t="s">
        <v>2536</v>
      </c>
      <c r="I74" s="214" t="s">
        <v>1466</v>
      </c>
      <c r="J74" s="147">
        <v>42275</v>
      </c>
      <c r="K74" s="129" t="s">
        <v>2519</v>
      </c>
      <c r="L74" s="129" t="s">
        <v>2536</v>
      </c>
      <c r="M74" s="129" t="s">
        <v>2536</v>
      </c>
      <c r="Q74" s="129"/>
      <c r="AH74" s="144"/>
    </row>
    <row r="75" spans="3:34">
      <c r="C75" s="129" t="s">
        <v>2573</v>
      </c>
      <c r="D75" s="129" t="s">
        <v>2529</v>
      </c>
      <c r="E75" s="129" t="s">
        <v>2606</v>
      </c>
      <c r="F75" s="129" t="s">
        <v>2519</v>
      </c>
      <c r="G75" s="129" t="s">
        <v>2519</v>
      </c>
      <c r="H75" s="129" t="s">
        <v>2536</v>
      </c>
      <c r="I75" s="214" t="s">
        <v>1466</v>
      </c>
      <c r="J75" s="147">
        <v>9895</v>
      </c>
      <c r="K75" s="129" t="s">
        <v>2519</v>
      </c>
      <c r="L75" s="129" t="s">
        <v>2536</v>
      </c>
      <c r="M75" s="129" t="s">
        <v>2536</v>
      </c>
      <c r="Q75" s="129"/>
      <c r="AH75" s="144"/>
    </row>
    <row r="76" spans="3:34">
      <c r="C76" s="129" t="s">
        <v>2574</v>
      </c>
      <c r="D76" s="129" t="s">
        <v>2526</v>
      </c>
      <c r="E76" s="129" t="s">
        <v>2619</v>
      </c>
      <c r="F76" s="129" t="s">
        <v>2519</v>
      </c>
      <c r="G76" s="129" t="s">
        <v>2519</v>
      </c>
      <c r="H76" s="129" t="s">
        <v>2536</v>
      </c>
      <c r="I76" s="214" t="s">
        <v>1466</v>
      </c>
      <c r="J76" s="147">
        <v>399</v>
      </c>
      <c r="K76" s="129" t="s">
        <v>2519</v>
      </c>
      <c r="L76" s="129" t="s">
        <v>2536</v>
      </c>
      <c r="M76" s="129" t="s">
        <v>2536</v>
      </c>
      <c r="Q76" s="129"/>
      <c r="AH76" s="144"/>
    </row>
    <row r="77" spans="3:34">
      <c r="C77" s="129" t="s">
        <v>2574</v>
      </c>
      <c r="D77" s="129" t="s">
        <v>2526</v>
      </c>
      <c r="E77" s="129" t="s">
        <v>2620</v>
      </c>
      <c r="F77" s="129" t="s">
        <v>2519</v>
      </c>
      <c r="G77" s="129" t="s">
        <v>2519</v>
      </c>
      <c r="H77" s="129" t="s">
        <v>2536</v>
      </c>
      <c r="I77" s="214" t="s">
        <v>1466</v>
      </c>
      <c r="J77" s="147">
        <v>32192</v>
      </c>
      <c r="K77" s="129" t="s">
        <v>2519</v>
      </c>
      <c r="L77" s="129" t="s">
        <v>2536</v>
      </c>
      <c r="M77" s="129" t="s">
        <v>2536</v>
      </c>
      <c r="Q77" s="129"/>
      <c r="AH77" s="144"/>
    </row>
    <row r="78" spans="3:34">
      <c r="C78" s="129" t="s">
        <v>2574</v>
      </c>
      <c r="D78" s="129" t="s">
        <v>2529</v>
      </c>
      <c r="E78" s="129" t="s">
        <v>2617</v>
      </c>
      <c r="F78" s="129" t="s">
        <v>2519</v>
      </c>
      <c r="G78" s="129" t="s">
        <v>2519</v>
      </c>
      <c r="H78" s="129" t="s">
        <v>2536</v>
      </c>
      <c r="I78" s="214" t="s">
        <v>1466</v>
      </c>
      <c r="J78" s="147">
        <v>12953</v>
      </c>
      <c r="K78" s="129" t="s">
        <v>2519</v>
      </c>
      <c r="L78" s="129" t="s">
        <v>2536</v>
      </c>
      <c r="M78" s="129" t="s">
        <v>2536</v>
      </c>
      <c r="Q78" s="129"/>
      <c r="AH78" s="144"/>
    </row>
    <row r="79" spans="3:34">
      <c r="C79" s="129" t="s">
        <v>2578</v>
      </c>
      <c r="D79" s="129" t="s">
        <v>2526</v>
      </c>
      <c r="E79" s="129" t="s">
        <v>2619</v>
      </c>
      <c r="F79" s="129" t="s">
        <v>2519</v>
      </c>
      <c r="G79" s="129" t="s">
        <v>2519</v>
      </c>
      <c r="H79" s="129" t="s">
        <v>2536</v>
      </c>
      <c r="I79" s="214" t="s">
        <v>1466</v>
      </c>
      <c r="J79" s="147">
        <v>112</v>
      </c>
      <c r="K79" s="129" t="s">
        <v>2519</v>
      </c>
      <c r="L79" s="129" t="s">
        <v>2536</v>
      </c>
      <c r="M79" s="129" t="s">
        <v>2536</v>
      </c>
      <c r="Q79" s="129"/>
      <c r="AH79" s="144"/>
    </row>
    <row r="80" spans="3:34">
      <c r="C80" s="129" t="s">
        <v>2578</v>
      </c>
      <c r="D80" s="129" t="s">
        <v>2529</v>
      </c>
      <c r="E80" s="129" t="s">
        <v>2617</v>
      </c>
      <c r="F80" s="129" t="s">
        <v>2519</v>
      </c>
      <c r="G80" s="129" t="s">
        <v>2519</v>
      </c>
      <c r="H80" s="129" t="s">
        <v>2536</v>
      </c>
      <c r="I80" s="214" t="s">
        <v>1466</v>
      </c>
      <c r="J80" s="147">
        <v>4498</v>
      </c>
      <c r="K80" s="129" t="s">
        <v>2519</v>
      </c>
      <c r="L80" s="129" t="s">
        <v>2536</v>
      </c>
      <c r="M80" s="129" t="s">
        <v>2536</v>
      </c>
      <c r="Q80" s="129"/>
      <c r="AH80" s="144"/>
    </row>
    <row r="81" spans="3:34">
      <c r="C81" s="129" t="s">
        <v>2581</v>
      </c>
      <c r="D81" s="129" t="s">
        <v>2526</v>
      </c>
      <c r="E81" s="129" t="s">
        <v>2619</v>
      </c>
      <c r="F81" s="129" t="s">
        <v>2519</v>
      </c>
      <c r="G81" s="129" t="s">
        <v>2519</v>
      </c>
      <c r="H81" s="129" t="s">
        <v>2536</v>
      </c>
      <c r="I81" s="214" t="s">
        <v>1466</v>
      </c>
      <c r="J81" s="147">
        <v>18170</v>
      </c>
      <c r="K81" s="129" t="s">
        <v>2519</v>
      </c>
      <c r="L81" s="129" t="s">
        <v>2536</v>
      </c>
      <c r="M81" s="129" t="s">
        <v>2536</v>
      </c>
      <c r="Q81" s="129"/>
      <c r="AH81" s="144"/>
    </row>
    <row r="82" spans="3:34">
      <c r="C82" s="129" t="s">
        <v>2581</v>
      </c>
      <c r="D82" s="129" t="s">
        <v>2526</v>
      </c>
      <c r="E82" s="129" t="s">
        <v>2620</v>
      </c>
      <c r="F82" s="129" t="s">
        <v>2519</v>
      </c>
      <c r="G82" s="129" t="s">
        <v>2519</v>
      </c>
      <c r="H82" s="129" t="s">
        <v>2536</v>
      </c>
      <c r="I82" s="214" t="s">
        <v>1466</v>
      </c>
      <c r="J82" s="147">
        <v>444462</v>
      </c>
      <c r="K82" s="129" t="s">
        <v>2519</v>
      </c>
      <c r="L82" s="129" t="s">
        <v>2536</v>
      </c>
      <c r="M82" s="129" t="s">
        <v>2536</v>
      </c>
      <c r="Q82" s="129"/>
      <c r="AH82" s="144"/>
    </row>
    <row r="83" spans="3:34">
      <c r="C83" s="129" t="s">
        <v>2583</v>
      </c>
      <c r="D83" s="129" t="s">
        <v>2526</v>
      </c>
      <c r="E83" s="129" t="s">
        <v>2620</v>
      </c>
      <c r="F83" s="129" t="s">
        <v>2519</v>
      </c>
      <c r="G83" s="129" t="s">
        <v>2519</v>
      </c>
      <c r="H83" s="129" t="s">
        <v>2536</v>
      </c>
      <c r="I83" s="214" t="s">
        <v>1466</v>
      </c>
      <c r="J83" s="147">
        <v>46646</v>
      </c>
      <c r="K83" s="129" t="s">
        <v>2519</v>
      </c>
      <c r="L83" s="129" t="s">
        <v>2536</v>
      </c>
      <c r="M83" s="129" t="s">
        <v>2536</v>
      </c>
      <c r="Q83" s="129"/>
      <c r="AH83" s="144"/>
    </row>
    <row r="84" spans="3:34">
      <c r="C84" s="129" t="s">
        <v>2586</v>
      </c>
      <c r="D84" s="129" t="s">
        <v>2526</v>
      </c>
      <c r="E84" s="129" t="s">
        <v>2619</v>
      </c>
      <c r="F84" s="129" t="s">
        <v>2519</v>
      </c>
      <c r="G84" s="129" t="s">
        <v>2519</v>
      </c>
      <c r="H84" s="129" t="s">
        <v>2536</v>
      </c>
      <c r="I84" s="214" t="s">
        <v>1466</v>
      </c>
      <c r="J84" s="147">
        <v>5991</v>
      </c>
      <c r="K84" s="129" t="s">
        <v>2519</v>
      </c>
      <c r="L84" s="129" t="s">
        <v>2536</v>
      </c>
      <c r="M84" s="129" t="s">
        <v>2536</v>
      </c>
      <c r="Q84" s="129"/>
      <c r="AH84" s="144"/>
    </row>
    <row r="85" spans="3:34">
      <c r="C85" s="129" t="s">
        <v>2586</v>
      </c>
      <c r="D85" s="129" t="s">
        <v>2526</v>
      </c>
      <c r="E85" s="129" t="s">
        <v>2620</v>
      </c>
      <c r="F85" s="129" t="s">
        <v>2519</v>
      </c>
      <c r="G85" s="129" t="s">
        <v>2519</v>
      </c>
      <c r="H85" s="129" t="s">
        <v>2536</v>
      </c>
      <c r="I85" s="214" t="s">
        <v>1466</v>
      </c>
      <c r="J85" s="147">
        <v>8995</v>
      </c>
      <c r="K85" s="129" t="s">
        <v>2519</v>
      </c>
      <c r="L85" s="129" t="s">
        <v>2536</v>
      </c>
      <c r="M85" s="129" t="s">
        <v>2536</v>
      </c>
      <c r="Q85" s="129"/>
      <c r="AH85" s="144"/>
    </row>
    <row r="86" spans="3:34">
      <c r="C86" s="129" t="s">
        <v>2587</v>
      </c>
      <c r="D86" s="129" t="s">
        <v>2526</v>
      </c>
      <c r="E86" s="129" t="s">
        <v>2619</v>
      </c>
      <c r="F86" s="129" t="s">
        <v>2519</v>
      </c>
      <c r="G86" s="129" t="s">
        <v>2519</v>
      </c>
      <c r="H86" s="129" t="s">
        <v>2536</v>
      </c>
      <c r="I86" s="214" t="s">
        <v>1466</v>
      </c>
      <c r="J86" s="147">
        <v>81</v>
      </c>
      <c r="K86" s="129" t="s">
        <v>2519</v>
      </c>
      <c r="L86" s="129" t="s">
        <v>2536</v>
      </c>
      <c r="M86" s="129" t="s">
        <v>2536</v>
      </c>
      <c r="Q86" s="129"/>
      <c r="AH86" s="144"/>
    </row>
    <row r="87" spans="3:34">
      <c r="C87" s="129" t="s">
        <v>2587</v>
      </c>
      <c r="D87" s="129" t="s">
        <v>2529</v>
      </c>
      <c r="E87" s="129" t="s">
        <v>2617</v>
      </c>
      <c r="F87" s="129" t="s">
        <v>2519</v>
      </c>
      <c r="G87" s="129" t="s">
        <v>2519</v>
      </c>
      <c r="H87" s="129" t="s">
        <v>2536</v>
      </c>
      <c r="I87" s="214" t="s">
        <v>1466</v>
      </c>
      <c r="J87" s="147">
        <v>14392</v>
      </c>
      <c r="K87" s="129" t="s">
        <v>2519</v>
      </c>
      <c r="L87" s="129" t="s">
        <v>2536</v>
      </c>
      <c r="M87" s="129" t="s">
        <v>2536</v>
      </c>
      <c r="Q87" s="129"/>
      <c r="AH87" s="144"/>
    </row>
    <row r="88" spans="3:34">
      <c r="C88" s="129" t="s">
        <v>2588</v>
      </c>
      <c r="D88" s="129" t="s">
        <v>2526</v>
      </c>
      <c r="E88" s="129" t="s">
        <v>2619</v>
      </c>
      <c r="F88" s="129" t="s">
        <v>2519</v>
      </c>
      <c r="G88" s="129" t="s">
        <v>2519</v>
      </c>
      <c r="H88" s="129" t="s">
        <v>2536</v>
      </c>
      <c r="I88" s="214" t="s">
        <v>1466</v>
      </c>
      <c r="J88" s="147">
        <v>262</v>
      </c>
      <c r="K88" s="129" t="s">
        <v>2519</v>
      </c>
      <c r="L88" s="129" t="s">
        <v>2536</v>
      </c>
      <c r="M88" s="129" t="s">
        <v>2536</v>
      </c>
      <c r="Q88" s="129"/>
      <c r="AH88" s="144"/>
    </row>
    <row r="89" spans="3:34">
      <c r="C89" s="129" t="s">
        <v>2588</v>
      </c>
      <c r="D89" s="129" t="s">
        <v>2529</v>
      </c>
      <c r="E89" s="129" t="s">
        <v>2617</v>
      </c>
      <c r="F89" s="129" t="s">
        <v>2519</v>
      </c>
      <c r="G89" s="129" t="s">
        <v>2519</v>
      </c>
      <c r="H89" s="129" t="s">
        <v>2536</v>
      </c>
      <c r="I89" s="214" t="s">
        <v>1466</v>
      </c>
      <c r="J89" s="147">
        <v>9571</v>
      </c>
      <c r="K89" s="129" t="s">
        <v>2519</v>
      </c>
      <c r="L89" s="129" t="s">
        <v>2536</v>
      </c>
      <c r="M89" s="129" t="s">
        <v>2536</v>
      </c>
      <c r="Q89" s="129"/>
      <c r="AH89" s="144"/>
    </row>
    <row r="90" spans="3:34">
      <c r="C90" s="129" t="s">
        <v>2589</v>
      </c>
      <c r="D90" s="129" t="s">
        <v>2526</v>
      </c>
      <c r="E90" s="129" t="s">
        <v>2620</v>
      </c>
      <c r="F90" s="129" t="s">
        <v>2519</v>
      </c>
      <c r="G90" s="129" t="s">
        <v>2519</v>
      </c>
      <c r="H90" s="129" t="s">
        <v>2536</v>
      </c>
      <c r="I90" s="214" t="s">
        <v>1466</v>
      </c>
      <c r="J90" s="147">
        <v>7196</v>
      </c>
      <c r="K90" s="129" t="s">
        <v>2519</v>
      </c>
      <c r="L90" s="129" t="s">
        <v>2536</v>
      </c>
      <c r="M90" s="129" t="s">
        <v>2536</v>
      </c>
      <c r="Q90" s="129"/>
      <c r="AH90" s="144"/>
    </row>
    <row r="91" spans="3:34">
      <c r="C91" s="129" t="s">
        <v>2590</v>
      </c>
      <c r="D91" s="129" t="s">
        <v>2526</v>
      </c>
      <c r="E91" s="129" t="s">
        <v>2619</v>
      </c>
      <c r="F91" s="129" t="s">
        <v>2519</v>
      </c>
      <c r="G91" s="129" t="s">
        <v>2519</v>
      </c>
      <c r="H91" s="129" t="s">
        <v>2536</v>
      </c>
      <c r="I91" s="214" t="s">
        <v>1466</v>
      </c>
      <c r="J91" s="147">
        <v>4167</v>
      </c>
      <c r="K91" s="129" t="s">
        <v>2519</v>
      </c>
      <c r="L91" s="129" t="s">
        <v>2536</v>
      </c>
      <c r="M91" s="129" t="s">
        <v>2536</v>
      </c>
      <c r="Q91" s="129"/>
      <c r="AH91" s="144"/>
    </row>
    <row r="92" spans="3:34">
      <c r="C92" s="129" t="s">
        <v>2590</v>
      </c>
      <c r="D92" s="129" t="s">
        <v>2529</v>
      </c>
      <c r="E92" s="129" t="s">
        <v>2617</v>
      </c>
      <c r="F92" s="129" t="s">
        <v>2519</v>
      </c>
      <c r="G92" s="129" t="s">
        <v>2519</v>
      </c>
      <c r="H92" s="129" t="s">
        <v>2536</v>
      </c>
      <c r="I92" s="214" t="s">
        <v>1466</v>
      </c>
      <c r="J92" s="147">
        <v>2699</v>
      </c>
      <c r="K92" s="129" t="s">
        <v>2519</v>
      </c>
      <c r="L92" s="129" t="s">
        <v>2536</v>
      </c>
      <c r="M92" s="129" t="s">
        <v>2536</v>
      </c>
      <c r="Q92" s="129"/>
      <c r="AH92" s="144"/>
    </row>
    <row r="93" spans="3:34">
      <c r="C93" s="129" t="s">
        <v>2592</v>
      </c>
      <c r="D93" s="129" t="s">
        <v>2526</v>
      </c>
      <c r="E93" s="129" t="s">
        <v>2599</v>
      </c>
      <c r="F93" s="129" t="s">
        <v>2519</v>
      </c>
      <c r="G93" s="129" t="s">
        <v>2519</v>
      </c>
      <c r="H93" s="129" t="s">
        <v>2536</v>
      </c>
      <c r="I93" s="214" t="s">
        <v>1466</v>
      </c>
      <c r="J93" s="147">
        <v>2521564.21</v>
      </c>
      <c r="K93" s="129" t="s">
        <v>2519</v>
      </c>
      <c r="L93" s="129" t="s">
        <v>2536</v>
      </c>
      <c r="M93" s="129" t="s">
        <v>2536</v>
      </c>
      <c r="Q93" s="129"/>
      <c r="AH93" s="144"/>
    </row>
    <row r="94" spans="3:34">
      <c r="C94" s="129" t="s">
        <v>2592</v>
      </c>
      <c r="D94" s="129" t="s">
        <v>2526</v>
      </c>
      <c r="E94" s="129" t="s">
        <v>2638</v>
      </c>
      <c r="F94" s="129" t="s">
        <v>2519</v>
      </c>
      <c r="G94" s="129" t="s">
        <v>2519</v>
      </c>
      <c r="H94" s="129" t="s">
        <v>2536</v>
      </c>
      <c r="I94" s="214" t="s">
        <v>1466</v>
      </c>
      <c r="J94" s="147">
        <v>305564</v>
      </c>
      <c r="K94" s="129" t="s">
        <v>2519</v>
      </c>
      <c r="L94" s="129" t="s">
        <v>2536</v>
      </c>
      <c r="M94" s="129" t="s">
        <v>2536</v>
      </c>
      <c r="Q94" s="129"/>
      <c r="AH94" s="144"/>
    </row>
    <row r="95" spans="3:34">
      <c r="C95" s="129" t="s">
        <v>2592</v>
      </c>
      <c r="D95" s="129" t="s">
        <v>2526</v>
      </c>
      <c r="E95" s="129" t="s">
        <v>2625</v>
      </c>
      <c r="F95" s="129" t="s">
        <v>2519</v>
      </c>
      <c r="G95" s="129" t="s">
        <v>2519</v>
      </c>
      <c r="H95" s="129" t="s">
        <v>2536</v>
      </c>
      <c r="I95" s="214" t="s">
        <v>1466</v>
      </c>
      <c r="J95" s="147">
        <v>230888</v>
      </c>
      <c r="K95" s="129" t="s">
        <v>2519</v>
      </c>
      <c r="L95" s="129" t="s">
        <v>2536</v>
      </c>
      <c r="M95" s="129" t="s">
        <v>2536</v>
      </c>
      <c r="Q95" s="129"/>
      <c r="AH95" s="144"/>
    </row>
    <row r="96" spans="3:34">
      <c r="C96" s="129" t="s">
        <v>2592</v>
      </c>
      <c r="D96" s="129" t="s">
        <v>2526</v>
      </c>
      <c r="E96" s="129" t="s">
        <v>2614</v>
      </c>
      <c r="F96" s="129" t="s">
        <v>2519</v>
      </c>
      <c r="G96" s="129" t="s">
        <v>2519</v>
      </c>
      <c r="H96" s="129" t="s">
        <v>2536</v>
      </c>
      <c r="I96" s="214" t="s">
        <v>1466</v>
      </c>
      <c r="J96" s="147">
        <v>30718669.410000004</v>
      </c>
      <c r="K96" s="129" t="s">
        <v>2519</v>
      </c>
      <c r="L96" s="129" t="s">
        <v>2536</v>
      </c>
      <c r="M96" s="129" t="s">
        <v>2536</v>
      </c>
      <c r="Q96" s="129"/>
      <c r="AH96" s="144"/>
    </row>
    <row r="97" spans="3:34">
      <c r="C97" s="129" t="s">
        <v>2592</v>
      </c>
      <c r="D97" s="129" t="s">
        <v>2526</v>
      </c>
      <c r="E97" s="129" t="s">
        <v>2600</v>
      </c>
      <c r="F97" s="129" t="s">
        <v>2519</v>
      </c>
      <c r="G97" s="129" t="s">
        <v>2519</v>
      </c>
      <c r="H97" s="129" t="s">
        <v>2536</v>
      </c>
      <c r="I97" s="214" t="s">
        <v>1466</v>
      </c>
      <c r="J97" s="147">
        <v>6687016</v>
      </c>
      <c r="K97" s="129" t="s">
        <v>2519</v>
      </c>
      <c r="L97" s="129" t="s">
        <v>2536</v>
      </c>
      <c r="M97" s="129" t="s">
        <v>2536</v>
      </c>
      <c r="Q97" s="129"/>
      <c r="AH97" s="144"/>
    </row>
    <row r="98" spans="3:34">
      <c r="C98" s="129" t="s">
        <v>2594</v>
      </c>
      <c r="D98" s="129" t="s">
        <v>2526</v>
      </c>
      <c r="E98" s="129" t="s">
        <v>2638</v>
      </c>
      <c r="F98" s="129" t="s">
        <v>2519</v>
      </c>
      <c r="G98" s="129" t="s">
        <v>2519</v>
      </c>
      <c r="H98" s="129" t="s">
        <v>2536</v>
      </c>
      <c r="I98" s="214" t="s">
        <v>1466</v>
      </c>
      <c r="J98" s="147">
        <v>1151588</v>
      </c>
      <c r="K98" s="129" t="s">
        <v>2519</v>
      </c>
      <c r="L98" s="129" t="s">
        <v>2536</v>
      </c>
      <c r="M98" s="129" t="s">
        <v>2536</v>
      </c>
      <c r="Q98" s="129"/>
      <c r="AH98" s="144"/>
    </row>
    <row r="99" spans="3:34">
      <c r="C99" s="129" t="s">
        <v>2597</v>
      </c>
      <c r="D99" s="214" t="s">
        <v>2527</v>
      </c>
      <c r="E99" s="129" t="s">
        <v>2639</v>
      </c>
      <c r="F99" s="214" t="s">
        <v>2519</v>
      </c>
      <c r="G99" s="214" t="s">
        <v>2519</v>
      </c>
      <c r="H99" s="129" t="s">
        <v>2536</v>
      </c>
      <c r="I99" s="214" t="s">
        <v>1466</v>
      </c>
      <c r="J99" s="147">
        <v>187400000</v>
      </c>
      <c r="K99" s="214" t="s">
        <v>1470</v>
      </c>
      <c r="L99" s="147">
        <v>4000000</v>
      </c>
      <c r="M99" s="129" t="s">
        <v>2648</v>
      </c>
      <c r="N99" s="129" t="s">
        <v>2651</v>
      </c>
      <c r="Q99" s="129"/>
      <c r="AH99" s="144"/>
    </row>
    <row r="100" spans="3:34">
      <c r="C100" s="129" t="s">
        <v>2597</v>
      </c>
      <c r="D100" s="129" t="s">
        <v>2526</v>
      </c>
      <c r="E100" s="129" t="s">
        <v>2604</v>
      </c>
      <c r="F100" s="129" t="s">
        <v>2519</v>
      </c>
      <c r="G100" s="129" t="s">
        <v>2519</v>
      </c>
      <c r="H100" s="129" t="s">
        <v>2536</v>
      </c>
      <c r="I100" s="214" t="s">
        <v>1466</v>
      </c>
      <c r="J100" s="147">
        <v>509006</v>
      </c>
      <c r="K100" s="129" t="s">
        <v>2519</v>
      </c>
      <c r="L100" s="129" t="s">
        <v>2536</v>
      </c>
      <c r="M100" s="129" t="s">
        <v>2536</v>
      </c>
      <c r="Q100" s="129"/>
      <c r="AH100" s="144"/>
    </row>
    <row r="101" spans="3:34">
      <c r="C101" s="129" t="s">
        <v>2597</v>
      </c>
      <c r="D101" s="129" t="s">
        <v>2526</v>
      </c>
      <c r="E101" s="129" t="s">
        <v>2600</v>
      </c>
      <c r="F101" s="129" t="s">
        <v>2519</v>
      </c>
      <c r="G101" s="129" t="s">
        <v>2519</v>
      </c>
      <c r="H101" s="129" t="s">
        <v>2536</v>
      </c>
      <c r="I101" s="214" t="s">
        <v>1466</v>
      </c>
      <c r="J101" s="147">
        <v>2068759</v>
      </c>
      <c r="K101" s="129" t="s">
        <v>2519</v>
      </c>
      <c r="L101" s="129" t="s">
        <v>2536</v>
      </c>
      <c r="M101" s="129" t="s">
        <v>2536</v>
      </c>
      <c r="Q101" s="129"/>
      <c r="AH101" s="144"/>
    </row>
    <row r="102" spans="3:34" ht="15" thickBot="1">
      <c r="G102" s="147"/>
      <c r="Q102" s="129"/>
      <c r="AH102" s="144"/>
    </row>
    <row r="103" spans="3:34" ht="17.25" thickBot="1">
      <c r="G103" s="147"/>
      <c r="I103" s="151" t="s">
        <v>2520</v>
      </c>
      <c r="J103" s="152"/>
      <c r="K103" s="168">
        <f>SUMIF(Table10[Devise de déclaration],"USD",Table10[Valeur de revenus])+(IFERROR(SUMIF(Table10[Devise de déclaration],"&lt;&gt;USD",Table10[Valeur de revenus])/#REF!,0))</f>
        <v>1003136733.84</v>
      </c>
      <c r="Q103" s="129"/>
      <c r="AH103" s="144"/>
    </row>
    <row r="104" spans="3:34" ht="17.25" thickBot="1">
      <c r="G104" s="147"/>
      <c r="I104" s="153"/>
      <c r="J104" s="203"/>
      <c r="K104" s="203"/>
      <c r="Q104" s="129"/>
      <c r="AH104" s="144"/>
    </row>
    <row r="105" spans="3:34" ht="15" hidden="1" customHeight="1" thickBot="1">
      <c r="G105" s="147"/>
      <c r="I105" s="151" t="e">
        <f>"Total en "&amp;#REF!</f>
        <v>#REF!</v>
      </c>
      <c r="J105" s="152"/>
      <c r="K105" s="168" t="e">
        <f>IF(#REF!="USD",0,SUMIF(Table10[Devise de déclaration],#REF!,Table10[Valeur de revenus]))+(IFERROR(SUMIF(Table10[Devise de déclaration],"USD",Table10[Valeur de revenus])*#REF!,0))</f>
        <v>#REF!</v>
      </c>
      <c r="Q105" s="129"/>
      <c r="AH105" s="144"/>
    </row>
    <row r="106" spans="3:34" ht="16.5" hidden="1">
      <c r="G106" s="147"/>
      <c r="I106" s="202"/>
      <c r="J106" s="203"/>
      <c r="K106" s="203"/>
      <c r="Q106" s="129"/>
      <c r="AH106" s="144"/>
    </row>
    <row r="107" spans="3:34">
      <c r="Q107" s="129"/>
      <c r="AH107" s="144"/>
    </row>
    <row r="108" spans="3:34" ht="24">
      <c r="C108" s="216" t="s">
        <v>2349</v>
      </c>
      <c r="D108" s="217"/>
      <c r="E108" s="217"/>
      <c r="F108" s="217"/>
      <c r="G108" s="217"/>
      <c r="H108" s="217"/>
      <c r="I108" s="217"/>
      <c r="J108" s="217"/>
      <c r="K108" s="217"/>
      <c r="Q108" s="129"/>
      <c r="AH108" s="144"/>
    </row>
    <row r="109" spans="3:34">
      <c r="C109" s="218" t="s">
        <v>2359</v>
      </c>
      <c r="D109" s="219"/>
      <c r="E109" s="219"/>
      <c r="F109" s="219"/>
      <c r="G109" s="157"/>
      <c r="H109" s="219"/>
      <c r="I109" s="219"/>
      <c r="J109" s="219"/>
      <c r="K109" s="219"/>
      <c r="Q109" s="129"/>
      <c r="AH109" s="144"/>
    </row>
    <row r="110" spans="3:34">
      <c r="C110" s="218"/>
      <c r="D110" s="219"/>
      <c r="E110" s="219"/>
      <c r="F110" s="219"/>
      <c r="G110" s="157"/>
      <c r="H110" s="219"/>
      <c r="I110" s="219"/>
      <c r="J110" s="219"/>
      <c r="K110" s="219"/>
      <c r="Q110" s="129"/>
      <c r="AH110" s="144"/>
    </row>
    <row r="111" spans="3:34">
      <c r="C111" s="218" t="s">
        <v>2350</v>
      </c>
      <c r="D111" s="429" t="s">
        <v>2643</v>
      </c>
      <c r="E111" s="429"/>
      <c r="F111" s="429"/>
      <c r="G111" s="429"/>
      <c r="H111" s="429"/>
      <c r="I111" s="429"/>
      <c r="J111" s="429"/>
      <c r="K111" s="429"/>
      <c r="Q111" s="129"/>
      <c r="AH111" s="144"/>
    </row>
    <row r="112" spans="3:34">
      <c r="C112" s="218"/>
      <c r="D112" s="429"/>
      <c r="E112" s="429"/>
      <c r="F112" s="429"/>
      <c r="G112" s="429"/>
      <c r="H112" s="429"/>
      <c r="I112" s="429"/>
      <c r="J112" s="429"/>
      <c r="K112" s="429"/>
      <c r="Q112" s="129"/>
      <c r="AH112" s="144"/>
    </row>
    <row r="113" spans="3:34">
      <c r="C113" s="226" t="s">
        <v>1456</v>
      </c>
      <c r="D113" s="226" t="s">
        <v>1409</v>
      </c>
      <c r="E113" s="226" t="s">
        <v>1353</v>
      </c>
      <c r="F113" s="160" t="s">
        <v>1354</v>
      </c>
      <c r="G113" s="160" t="s">
        <v>971</v>
      </c>
      <c r="H113" s="227"/>
      <c r="I113" s="227"/>
      <c r="J113" s="227"/>
      <c r="K113" s="227"/>
      <c r="Q113" s="129"/>
      <c r="AH113" s="144"/>
    </row>
    <row r="114" spans="3:34">
      <c r="C114" s="228" t="s">
        <v>2541</v>
      </c>
      <c r="D114" s="228" t="s">
        <v>2526</v>
      </c>
      <c r="E114" s="228" t="s">
        <v>2642</v>
      </c>
      <c r="F114" s="162">
        <v>6359</v>
      </c>
      <c r="G114" s="157" t="s">
        <v>1466</v>
      </c>
      <c r="H114" s="229"/>
      <c r="I114" s="227"/>
      <c r="J114" s="227"/>
      <c r="K114" s="227"/>
      <c r="Q114" s="129"/>
      <c r="AH114" s="144"/>
    </row>
    <row r="115" spans="3:34">
      <c r="C115" s="228" t="s">
        <v>2546</v>
      </c>
      <c r="D115" s="228" t="s">
        <v>2526</v>
      </c>
      <c r="E115" s="228" t="s">
        <v>2642</v>
      </c>
      <c r="F115" s="157">
        <v>2002</v>
      </c>
      <c r="G115" s="157" t="s">
        <v>1466</v>
      </c>
      <c r="H115" s="229"/>
      <c r="I115" s="227"/>
      <c r="J115" s="227"/>
      <c r="K115" s="227"/>
      <c r="Q115" s="129"/>
      <c r="AH115" s="144"/>
    </row>
    <row r="116" spans="3:34">
      <c r="C116" s="228" t="s">
        <v>2551</v>
      </c>
      <c r="D116" s="228" t="s">
        <v>2526</v>
      </c>
      <c r="E116" s="228" t="s">
        <v>2642</v>
      </c>
      <c r="F116" s="157">
        <v>5974</v>
      </c>
      <c r="G116" s="157" t="s">
        <v>1466</v>
      </c>
      <c r="H116" s="229"/>
      <c r="I116" s="227"/>
      <c r="J116" s="227"/>
      <c r="K116" s="227"/>
      <c r="Q116" s="129"/>
      <c r="AH116" s="144"/>
    </row>
    <row r="117" spans="3:34">
      <c r="C117" s="228" t="s">
        <v>2563</v>
      </c>
      <c r="D117" s="228" t="s">
        <v>2526</v>
      </c>
      <c r="E117" s="228" t="s">
        <v>2642</v>
      </c>
      <c r="F117" s="157">
        <v>840631</v>
      </c>
      <c r="G117" s="157" t="s">
        <v>1466</v>
      </c>
      <c r="H117" s="229"/>
      <c r="I117" s="227"/>
      <c r="J117" s="227"/>
      <c r="K117" s="227"/>
      <c r="Q117" s="129"/>
      <c r="AH117" s="144"/>
    </row>
    <row r="118" spans="3:34">
      <c r="C118" s="228" t="s">
        <v>2566</v>
      </c>
      <c r="D118" s="228" t="s">
        <v>2526</v>
      </c>
      <c r="E118" s="228" t="s">
        <v>2642</v>
      </c>
      <c r="F118" s="157">
        <v>4818</v>
      </c>
      <c r="G118" s="157" t="s">
        <v>1466</v>
      </c>
      <c r="H118" s="229"/>
      <c r="I118" s="227"/>
      <c r="J118" s="227"/>
      <c r="K118" s="227"/>
      <c r="Q118" s="129"/>
      <c r="AH118" s="144"/>
    </row>
    <row r="119" spans="3:34">
      <c r="C119" s="228" t="s">
        <v>2592</v>
      </c>
      <c r="D119" s="228" t="s">
        <v>2526</v>
      </c>
      <c r="E119" s="228" t="s">
        <v>2642</v>
      </c>
      <c r="F119" s="157">
        <v>545057</v>
      </c>
      <c r="G119" s="157" t="s">
        <v>1466</v>
      </c>
      <c r="H119" s="229"/>
      <c r="I119" s="227"/>
      <c r="J119" s="227"/>
      <c r="K119" s="227"/>
      <c r="Q119" s="129"/>
      <c r="AH119" s="144"/>
    </row>
    <row r="120" spans="3:34">
      <c r="C120" s="228" t="s">
        <v>2597</v>
      </c>
      <c r="D120" s="228" t="s">
        <v>2526</v>
      </c>
      <c r="E120" s="228" t="s">
        <v>2642</v>
      </c>
      <c r="F120" s="157">
        <v>27806</v>
      </c>
      <c r="G120" s="157" t="s">
        <v>1466</v>
      </c>
      <c r="H120" s="229"/>
      <c r="I120" s="227"/>
      <c r="J120" s="227"/>
      <c r="K120" s="227"/>
      <c r="Q120" s="129"/>
      <c r="AH120" s="144"/>
    </row>
    <row r="121" spans="3:34" ht="15" thickBot="1">
      <c r="C121" s="220" t="s">
        <v>2348</v>
      </c>
      <c r="D121" s="220"/>
      <c r="E121" s="220"/>
      <c r="F121" s="221">
        <f>SUM(F114:F120)</f>
        <v>1432647</v>
      </c>
      <c r="G121" s="221" t="s">
        <v>1466</v>
      </c>
      <c r="H121" s="229"/>
      <c r="I121" s="227"/>
      <c r="J121" s="227"/>
      <c r="K121" s="227"/>
      <c r="Q121" s="129"/>
      <c r="AH121" s="144"/>
    </row>
    <row r="122" spans="3:34" ht="15" thickTop="1">
      <c r="C122" s="218"/>
      <c r="D122" s="228"/>
      <c r="E122" s="228"/>
      <c r="F122" s="157"/>
      <c r="G122" s="157"/>
      <c r="H122" s="229"/>
      <c r="I122" s="227"/>
      <c r="J122" s="227"/>
      <c r="K122" s="227"/>
      <c r="Q122" s="129"/>
      <c r="AH122" s="144"/>
    </row>
    <row r="123" spans="3:34">
      <c r="C123" s="218"/>
      <c r="D123" s="228"/>
      <c r="E123" s="228"/>
      <c r="F123" s="157"/>
      <c r="G123" s="157"/>
      <c r="H123" s="229"/>
      <c r="I123" s="227"/>
      <c r="J123" s="227"/>
      <c r="K123" s="227"/>
      <c r="Q123" s="129"/>
      <c r="AH123" s="144"/>
    </row>
    <row r="124" spans="3:34">
      <c r="C124" s="218" t="s">
        <v>2351</v>
      </c>
      <c r="D124" s="219" t="s">
        <v>2644</v>
      </c>
      <c r="E124" s="228"/>
      <c r="F124" s="157"/>
      <c r="G124" s="157"/>
      <c r="H124" s="229"/>
      <c r="I124" s="227"/>
      <c r="J124" s="227"/>
      <c r="K124" s="227"/>
      <c r="Q124" s="129"/>
      <c r="AH124" s="144"/>
    </row>
    <row r="125" spans="3:34">
      <c r="C125" s="218"/>
      <c r="D125" s="228"/>
      <c r="E125" s="228"/>
      <c r="F125" s="157"/>
      <c r="G125" s="157"/>
      <c r="H125" s="229"/>
      <c r="I125" s="227"/>
      <c r="J125" s="227"/>
      <c r="K125" s="227"/>
      <c r="Q125" s="129"/>
      <c r="AH125" s="144"/>
    </row>
    <row r="126" spans="3:34">
      <c r="C126" s="226" t="s">
        <v>1456</v>
      </c>
      <c r="D126" s="226" t="s">
        <v>1353</v>
      </c>
      <c r="E126" s="226" t="s">
        <v>2645</v>
      </c>
      <c r="F126" s="160" t="s">
        <v>971</v>
      </c>
      <c r="G126" s="157"/>
      <c r="H126" s="227"/>
      <c r="I126" s="227"/>
      <c r="J126" s="227"/>
      <c r="K126" s="227"/>
      <c r="Q126" s="129"/>
      <c r="AH126" s="144"/>
    </row>
    <row r="127" spans="3:34">
      <c r="C127" s="228" t="s">
        <v>2646</v>
      </c>
      <c r="D127" s="228" t="s">
        <v>2647</v>
      </c>
      <c r="E127" s="157">
        <v>70771</v>
      </c>
      <c r="F127" s="157" t="s">
        <v>1466</v>
      </c>
      <c r="G127" s="157"/>
      <c r="H127" s="227"/>
      <c r="I127" s="227"/>
      <c r="J127" s="227"/>
      <c r="K127" s="227"/>
      <c r="Q127" s="129"/>
      <c r="AH127" s="144"/>
    </row>
    <row r="128" spans="3:34">
      <c r="C128" s="228" t="s">
        <v>2563</v>
      </c>
      <c r="D128" s="228" t="s">
        <v>2647</v>
      </c>
      <c r="E128" s="157">
        <v>108437</v>
      </c>
      <c r="F128" s="157" t="s">
        <v>1466</v>
      </c>
      <c r="G128" s="157"/>
      <c r="H128" s="227"/>
      <c r="I128" s="227"/>
      <c r="J128" s="227"/>
      <c r="K128" s="227"/>
      <c r="Q128" s="129"/>
      <c r="AH128" s="144"/>
    </row>
    <row r="129" spans="3:34" ht="15" thickBot="1">
      <c r="C129" s="220" t="s">
        <v>2348</v>
      </c>
      <c r="D129" s="220"/>
      <c r="E129" s="221">
        <f>SUM(E127:E128)</f>
        <v>179208</v>
      </c>
      <c r="F129" s="221" t="s">
        <v>1466</v>
      </c>
      <c r="G129" s="157"/>
      <c r="H129" s="227"/>
      <c r="I129" s="227"/>
      <c r="J129" s="227"/>
      <c r="K129" s="227"/>
      <c r="Q129" s="129"/>
      <c r="AH129" s="144"/>
    </row>
    <row r="130" spans="3:34" ht="15" thickTop="1">
      <c r="C130" s="230"/>
      <c r="D130" s="230"/>
      <c r="E130" s="230"/>
      <c r="F130" s="229"/>
      <c r="G130" s="157"/>
      <c r="H130" s="227"/>
      <c r="I130" s="227"/>
      <c r="J130" s="227"/>
      <c r="K130" s="227"/>
      <c r="Q130" s="129"/>
      <c r="AH130" s="144"/>
    </row>
    <row r="131" spans="3:34">
      <c r="C131" s="155"/>
      <c r="D131" s="156"/>
      <c r="E131" s="156"/>
      <c r="F131" s="156"/>
      <c r="G131" s="157"/>
      <c r="H131" s="156"/>
      <c r="I131" s="156"/>
      <c r="J131" s="157"/>
      <c r="K131" s="156"/>
      <c r="Q131" s="129"/>
      <c r="AH131" s="144"/>
    </row>
    <row r="132" spans="3:34" s="118" customFormat="1">
      <c r="C132" s="231"/>
      <c r="D132" s="94"/>
      <c r="E132" s="94"/>
      <c r="F132" s="94"/>
      <c r="G132" s="232"/>
      <c r="H132" s="94"/>
      <c r="I132" s="94"/>
      <c r="J132" s="232"/>
      <c r="K132" s="94"/>
      <c r="R132" s="233"/>
      <c r="S132" s="233"/>
      <c r="T132" s="233"/>
      <c r="U132" s="233"/>
      <c r="V132" s="233"/>
      <c r="W132" s="233"/>
      <c r="X132" s="233"/>
      <c r="Y132" s="233"/>
      <c r="Z132" s="233"/>
      <c r="AA132" s="233"/>
      <c r="AB132" s="233"/>
      <c r="AC132" s="233"/>
      <c r="AD132" s="233"/>
      <c r="AE132" s="233"/>
      <c r="AF132" s="233"/>
      <c r="AG132" s="233"/>
      <c r="AH132" s="233"/>
    </row>
    <row r="133" spans="3:34" s="118" customFormat="1">
      <c r="C133" s="231"/>
      <c r="D133" s="94"/>
      <c r="E133" s="94"/>
      <c r="F133" s="94"/>
      <c r="G133" s="232"/>
      <c r="H133" s="94"/>
      <c r="I133" s="94"/>
      <c r="J133" s="232"/>
      <c r="K133" s="94"/>
      <c r="R133" s="233"/>
      <c r="S133" s="233"/>
      <c r="T133" s="233"/>
      <c r="U133" s="233"/>
      <c r="V133" s="233"/>
      <c r="W133" s="233"/>
      <c r="X133" s="233"/>
      <c r="Y133" s="233"/>
      <c r="Z133" s="233"/>
      <c r="AA133" s="233"/>
      <c r="AB133" s="233"/>
      <c r="AC133" s="233"/>
      <c r="AD133" s="233"/>
      <c r="AE133" s="233"/>
      <c r="AF133" s="233"/>
      <c r="AG133" s="233"/>
      <c r="AH133" s="233"/>
    </row>
    <row r="134" spans="3:34" s="118" customFormat="1">
      <c r="C134" s="231"/>
      <c r="D134" s="94"/>
      <c r="E134" s="94"/>
      <c r="F134" s="94"/>
      <c r="G134" s="232"/>
      <c r="H134" s="94"/>
      <c r="I134" s="94"/>
      <c r="J134" s="232"/>
      <c r="K134" s="94"/>
      <c r="R134" s="233"/>
      <c r="S134" s="233"/>
      <c r="T134" s="233"/>
      <c r="U134" s="233"/>
      <c r="V134" s="233"/>
      <c r="W134" s="233"/>
      <c r="X134" s="233"/>
      <c r="Y134" s="233"/>
      <c r="Z134" s="233"/>
      <c r="AA134" s="233"/>
      <c r="AB134" s="233"/>
      <c r="AC134" s="233"/>
      <c r="AD134" s="233"/>
      <c r="AE134" s="233"/>
      <c r="AF134" s="233"/>
      <c r="AG134" s="233"/>
      <c r="AH134" s="233"/>
    </row>
    <row r="135" spans="3:34" ht="17.25" thickBot="1">
      <c r="C135" s="62"/>
      <c r="D135" s="62"/>
      <c r="E135" s="62"/>
      <c r="F135" s="62"/>
      <c r="G135" s="62"/>
      <c r="H135" s="62"/>
      <c r="I135" s="62"/>
      <c r="J135" s="224"/>
      <c r="K135" s="62"/>
      <c r="Q135" s="129"/>
      <c r="AH135" s="144"/>
    </row>
    <row r="136" spans="3:34">
      <c r="Q136" s="129"/>
      <c r="AH136" s="144"/>
    </row>
    <row r="137" spans="3:34" ht="17.25" thickBot="1">
      <c r="C137" s="403" t="s">
        <v>2162</v>
      </c>
      <c r="D137" s="403"/>
      <c r="E137" s="403"/>
      <c r="F137" s="403"/>
      <c r="G137" s="403"/>
      <c r="H137" s="403"/>
      <c r="I137" s="403"/>
      <c r="J137" s="403"/>
      <c r="K137" s="403"/>
      <c r="L137" s="169"/>
      <c r="M137" s="169"/>
      <c r="N137" s="169"/>
      <c r="Q137" s="129"/>
      <c r="AH137" s="144"/>
    </row>
    <row r="138" spans="3:34" ht="17.25" thickBot="1">
      <c r="C138" s="384" t="s">
        <v>2163</v>
      </c>
      <c r="D138" s="384"/>
      <c r="E138" s="384"/>
      <c r="F138" s="384"/>
      <c r="G138" s="384"/>
      <c r="H138" s="384"/>
      <c r="I138" s="384"/>
      <c r="J138" s="384"/>
      <c r="K138" s="384"/>
      <c r="L138" s="170"/>
      <c r="M138" s="170"/>
      <c r="N138" s="170"/>
      <c r="Q138" s="129"/>
      <c r="AH138" s="144"/>
    </row>
    <row r="139" spans="3:34" ht="17.25" thickBot="1">
      <c r="C139" s="384" t="s">
        <v>2164</v>
      </c>
      <c r="D139" s="384"/>
      <c r="E139" s="384"/>
      <c r="F139" s="384"/>
      <c r="G139" s="384"/>
      <c r="H139" s="384"/>
      <c r="I139" s="384"/>
      <c r="J139" s="384"/>
      <c r="K139" s="384"/>
      <c r="L139" s="171"/>
      <c r="M139" s="171"/>
      <c r="N139" s="171"/>
      <c r="Q139" s="129"/>
      <c r="AH139" s="144"/>
    </row>
    <row r="140" spans="3:34" ht="16.5">
      <c r="C140" s="414" t="s">
        <v>2165</v>
      </c>
      <c r="D140" s="414"/>
      <c r="E140" s="414"/>
      <c r="F140" s="414"/>
      <c r="G140" s="414"/>
      <c r="H140" s="414"/>
      <c r="I140" s="414"/>
      <c r="J140" s="414"/>
      <c r="K140" s="414"/>
      <c r="L140" s="172"/>
      <c r="M140" s="172"/>
      <c r="N140" s="172"/>
      <c r="Q140" s="129"/>
      <c r="AH140" s="144"/>
    </row>
    <row r="141" spans="3:34" ht="17.25" thickBot="1">
      <c r="C141" s="62"/>
      <c r="D141" s="62"/>
      <c r="E141" s="62"/>
      <c r="F141" s="62"/>
      <c r="G141" s="62"/>
      <c r="H141" s="62"/>
      <c r="I141" s="62"/>
      <c r="J141" s="224"/>
      <c r="K141" s="62"/>
      <c r="Q141" s="129"/>
      <c r="AH141" s="144"/>
    </row>
    <row r="142" spans="3:34">
      <c r="C142" s="379" t="s">
        <v>2218</v>
      </c>
      <c r="D142" s="379"/>
      <c r="E142" s="379"/>
      <c r="F142" s="379"/>
      <c r="G142" s="379"/>
      <c r="H142" s="379"/>
      <c r="I142" s="379"/>
      <c r="J142" s="379"/>
      <c r="K142" s="379"/>
      <c r="Q142" s="129"/>
      <c r="AH142" s="144"/>
    </row>
    <row r="143" spans="3:34">
      <c r="C143" s="117" t="s">
        <v>2360</v>
      </c>
      <c r="D143" s="117"/>
      <c r="E143" s="117"/>
      <c r="F143" s="117"/>
      <c r="G143" s="117"/>
      <c r="H143" s="117"/>
      <c r="I143" s="379"/>
      <c r="J143" s="379"/>
      <c r="K143" s="379"/>
      <c r="Q143" s="129"/>
      <c r="AH143" s="144"/>
    </row>
    <row r="144" spans="3:34">
      <c r="Q144" s="129"/>
      <c r="AH144" s="144"/>
    </row>
    <row r="145" spans="17:34">
      <c r="Q145" s="129"/>
      <c r="AH145" s="144"/>
    </row>
    <row r="146" spans="17:34">
      <c r="Q146" s="129"/>
      <c r="AH146" s="144"/>
    </row>
    <row r="147" spans="17:34">
      <c r="Q147" s="129"/>
      <c r="AH147" s="144"/>
    </row>
    <row r="148" spans="17:34">
      <c r="Q148" s="129"/>
      <c r="AH148" s="144"/>
    </row>
    <row r="149" spans="17:34">
      <c r="Q149" s="129"/>
      <c r="AH149" s="144"/>
    </row>
    <row r="150" spans="17:34">
      <c r="Q150" s="129"/>
      <c r="AH150" s="144"/>
    </row>
    <row r="151" spans="17:34">
      <c r="Q151" s="129"/>
      <c r="AH151" s="144"/>
    </row>
    <row r="152" spans="17:34">
      <c r="Q152" s="129"/>
      <c r="AH152" s="144"/>
    </row>
    <row r="153" spans="17:34">
      <c r="Q153" s="129"/>
      <c r="AH153" s="144"/>
    </row>
    <row r="154" spans="17:34">
      <c r="Q154" s="129"/>
      <c r="AH154" s="144"/>
    </row>
    <row r="155" spans="17:34">
      <c r="Q155" s="129"/>
      <c r="AH155" s="144"/>
    </row>
    <row r="156" spans="17:34">
      <c r="Q156" s="129"/>
      <c r="AH156" s="144"/>
    </row>
    <row r="157" spans="17:34">
      <c r="Q157" s="129"/>
      <c r="AH157" s="144"/>
    </row>
    <row r="173" spans="15:15" ht="15" customHeight="1"/>
    <row r="175" spans="15:15" ht="14.25" hidden="1" customHeight="1" thickBot="1">
      <c r="O175" s="169"/>
    </row>
    <row r="176" spans="15:15" ht="17.25" hidden="1" customHeight="1" thickBot="1">
      <c r="O176" s="170"/>
    </row>
    <row r="177" spans="15:15" ht="13.5" hidden="1" customHeight="1" thickBot="1">
      <c r="O177" s="171"/>
    </row>
    <row r="178" spans="15:15" ht="17.25" hidden="1" customHeight="1">
      <c r="O178" s="172"/>
    </row>
  </sheetData>
  <protectedRanges>
    <protectedRange algorithmName="SHA-512" hashValue="19r0bVvPR7yZA0UiYij7Tv1CBk3noIABvFePbLhCJ4nk3L6A+Fy+RdPPS3STf+a52x4pG2PQK4FAkXK9epnlIA==" saltValue="gQC4yrLvnbJqxYZ0KSEoZA==" spinCount="100000" sqref="I106 C102:D106 F102:G106 H102 E26:E28 B22:D22 B99:C101 D100:D101 B25:D33 B23:B24 B36:D40 B34:B35 B44:D98 B41:B43" name="Government revenues_1"/>
    <protectedRange algorithmName="SHA-512" hashValue="19r0bVvPR7yZA0UiYij7Tv1CBk3noIABvFePbLhCJ4nk3L6A+Fy+RdPPS3STf+a52x4pG2PQK4FAkXK9epnlIA==" saltValue="gQC4yrLvnbJqxYZ0KSEoZA==" spinCount="100000" sqref="J103:J106" name="Government revenues_2"/>
    <protectedRange algorithmName="SHA-512" hashValue="19r0bVvPR7yZA0UiYij7Tv1CBk3noIABvFePbLhCJ4nk3L6A+Fy+RdPPS3STf+a52x4pG2PQK4FAkXK9epnlIA==" saltValue="gQC4yrLvnbJqxYZ0KSEoZA==" spinCount="100000" sqref="H22 H100:H101 H25:H33 H36:H40 H44:H98" name="Government revenues_1_1_1"/>
    <protectedRange algorithmName="SHA-512" hashValue="19r0bVvPR7yZA0UiYij7Tv1CBk3noIABvFePbLhCJ4nk3L6A+Fy+RdPPS3STf+a52x4pG2PQK4FAkXK9epnlIA==" saltValue="gQC4yrLvnbJqxYZ0KSEoZA==" spinCount="100000" sqref="I22 I100:I101 I25:I33 I36:I40 I44:I98" name="Government revenues_2_1"/>
    <protectedRange algorithmName="SHA-512" hashValue="19r0bVvPR7yZA0UiYij7Tv1CBk3noIABvFePbLhCJ4nk3L6A+Fy+RdPPS3STf+a52x4pG2PQK4FAkXK9epnlIA==" saltValue="gQC4yrLvnbJqxYZ0KSEoZA==" spinCount="100000" sqref="K22:M22 K54:M98 K100:M101 K25:M33 K36:M40 K44:M51" name="Government revenues_1_1_3"/>
    <protectedRange algorithmName="SHA-512" hashValue="19r0bVvPR7yZA0UiYij7Tv1CBk3noIABvFePbLhCJ4nk3L6A+Fy+RdPPS3STf+a52x4pG2PQK4FAkXK9epnlIA==" saltValue="gQC4yrLvnbJqxYZ0KSEoZA==" spinCount="100000" sqref="D99" name="Government revenues_1_2"/>
    <protectedRange algorithmName="SHA-512" hashValue="19r0bVvPR7yZA0UiYij7Tv1CBk3noIABvFePbLhCJ4nk3L6A+Fy+RdPPS3STf+a52x4pG2PQK4FAkXK9epnlIA==" saltValue="gQC4yrLvnbJqxYZ0KSEoZA==" spinCount="100000" sqref="I99" name="Government revenues_2_3"/>
    <protectedRange algorithmName="SHA-512" hashValue="19r0bVvPR7yZA0UiYij7Tv1CBk3noIABvFePbLhCJ4nk3L6A+Fy+RdPPS3STf+a52x4pG2PQK4FAkXK9epnlIA==" saltValue="gQC4yrLvnbJqxYZ0KSEoZA==" spinCount="100000" sqref="H99" name="Government revenues_1_1_4"/>
    <protectedRange algorithmName="SHA-512" hashValue="19r0bVvPR7yZA0UiYij7Tv1CBk3noIABvFePbLhCJ4nk3L6A+Fy+RdPPS3STf+a52x4pG2PQK4FAkXK9epnlIA==" saltValue="gQC4yrLvnbJqxYZ0KSEoZA==" spinCount="100000" sqref="L52:M53 L99:M99" name="Government revenues_1_1_8"/>
    <protectedRange algorithmName="SHA-512" hashValue="19r0bVvPR7yZA0UiYij7Tv1CBk3noIABvFePbLhCJ4nk3L6A+Fy+RdPPS3STf+a52x4pG2PQK4FAkXK9epnlIA==" saltValue="gQC4yrLvnbJqxYZ0KSEoZA==" spinCount="100000" sqref="C23:C24" name="Government revenues_1_3"/>
    <protectedRange algorithmName="SHA-512" hashValue="19r0bVvPR7yZA0UiYij7Tv1CBk3noIABvFePbLhCJ4nk3L6A+Fy+RdPPS3STf+a52x4pG2PQK4FAkXK9epnlIA==" saltValue="gQC4yrLvnbJqxYZ0KSEoZA==" spinCount="100000" sqref="I23:I24" name="Government revenues_2_4"/>
    <protectedRange algorithmName="SHA-512" hashValue="19r0bVvPR7yZA0UiYij7Tv1CBk3noIABvFePbLhCJ4nk3L6A+Fy+RdPPS3STf+a52x4pG2PQK4FAkXK9epnlIA==" saltValue="gQC4yrLvnbJqxYZ0KSEoZA==" spinCount="100000" sqref="M23:M24 H23:H24" name="Government revenues_1_1_9"/>
    <protectedRange algorithmName="SHA-512" hashValue="19r0bVvPR7yZA0UiYij7Tv1CBk3noIABvFePbLhCJ4nk3L6A+Fy+RdPPS3STf+a52x4pG2PQK4FAkXK9epnlIA==" saltValue="gQC4yrLvnbJqxYZ0KSEoZA==" spinCount="100000" sqref="C34:C35" name="Government revenues_1_4"/>
    <protectedRange algorithmName="SHA-512" hashValue="19r0bVvPR7yZA0UiYij7Tv1CBk3noIABvFePbLhCJ4nk3L6A+Fy+RdPPS3STf+a52x4pG2PQK4FAkXK9epnlIA==" saltValue="gQC4yrLvnbJqxYZ0KSEoZA==" spinCount="100000" sqref="I34:I35" name="Government revenues_2_5"/>
    <protectedRange algorithmName="SHA-512" hashValue="19r0bVvPR7yZA0UiYij7Tv1CBk3noIABvFePbLhCJ4nk3L6A+Fy+RdPPS3STf+a52x4pG2PQK4FAkXK9epnlIA==" saltValue="gQC4yrLvnbJqxYZ0KSEoZA==" spinCount="100000" sqref="M34:M35 H34:H35" name="Government revenues_1_1_10"/>
    <protectedRange algorithmName="SHA-512" hashValue="19r0bVvPR7yZA0UiYij7Tv1CBk3noIABvFePbLhCJ4nk3L6A+Fy+RdPPS3STf+a52x4pG2PQK4FAkXK9epnlIA==" saltValue="gQC4yrLvnbJqxYZ0KSEoZA==" spinCount="100000" sqref="C41:C43" name="Government revenues_1_5"/>
    <protectedRange algorithmName="SHA-512" hashValue="19r0bVvPR7yZA0UiYij7Tv1CBk3noIABvFePbLhCJ4nk3L6A+Fy+RdPPS3STf+a52x4pG2PQK4FAkXK9epnlIA==" saltValue="gQC4yrLvnbJqxYZ0KSEoZA==" spinCount="100000" sqref="I41:I43" name="Government revenues_2_6"/>
    <protectedRange algorithmName="SHA-512" hashValue="19r0bVvPR7yZA0UiYij7Tv1CBk3noIABvFePbLhCJ4nk3L6A+Fy+RdPPS3STf+a52x4pG2PQK4FAkXK9epnlIA==" saltValue="gQC4yrLvnbJqxYZ0KSEoZA==" spinCount="100000" sqref="M41:M43 H41:H43" name="Government revenues_1_1_11"/>
  </protectedRanges>
  <mergeCells count="18">
    <mergeCell ref="C18:K18"/>
    <mergeCell ref="C20:K20"/>
    <mergeCell ref="C137:K137"/>
    <mergeCell ref="C138:K138"/>
    <mergeCell ref="I11:K15"/>
    <mergeCell ref="C16:K16"/>
    <mergeCell ref="C15:G15"/>
    <mergeCell ref="C10:F10"/>
    <mergeCell ref="C11:G11"/>
    <mergeCell ref="C12:G12"/>
    <mergeCell ref="C13:G13"/>
    <mergeCell ref="C14:G14"/>
    <mergeCell ref="D111:K111"/>
    <mergeCell ref="D112:K112"/>
    <mergeCell ref="I143:K143"/>
    <mergeCell ref="C139:K139"/>
    <mergeCell ref="C140:K140"/>
    <mergeCell ref="C142:K142"/>
  </mergeCells>
  <dataValidations count="7">
    <dataValidation type="whole" allowBlank="1" showInputMessage="1" showErrorMessage="1" errorTitle="Veuillez ne pas modifier" error="Veuillez ne pas modifier ces cellules" sqref="C137:C140 I143:K143">
      <formula1>444</formula1>
      <formula2>445</formula2>
    </dataValidation>
    <dataValidation allowBlank="1" showInputMessage="1" showErrorMessage="1" errorTitle="Veuillez ne pas modifier" error="Veuillez ne pas modifier ces cellules" sqref="C143:E143"/>
    <dataValidation type="list" allowBlank="1" showInputMessage="1" showErrorMessage="1" promptTitle="Nom du flux de revenu" prompt="Veuillez saisir le nom des flux de revenus ici._x000a__x000a_Inclure uniquement les paiements effectués au nom des entreprises. NE PAS inclure les revenus au nom de particuliers, tels que PAYE, etc..." sqref="E22:E25 E29:E101">
      <formula1>Revenue_stream_list</formula1>
    </dataValidation>
    <dataValidation type="list" allowBlank="1" showInputMessage="1" showErrorMessage="1" sqref="E26:E28 D22:D101">
      <formula1>Government_entities_list</formula1>
    </dataValidation>
    <dataValidation type="whole" errorStyle="warning" allowBlank="1" showInputMessage="1" showErrorMessage="1" errorTitle="Veuillez ne pas remplir" error="Ces cellules seront complétées automatiquement" sqref="K103 K105">
      <formula1>44444</formula1>
      <formula2>44445</formula2>
    </dataValidation>
    <dataValidation type="list" allowBlank="1" showInputMessage="1" showErrorMessage="1" sqref="C22:C101">
      <formula1>Companies_list</formula1>
    </dataValidation>
    <dataValidation type="decimal" operator="notBetween" allowBlank="1" showInputMessage="1" showErrorMessage="1" errorTitle="Nombre" error="Veuillez inscrire un nombre dans cette cellule" promptTitle="Montant du flux de revenus" prompt="Veuillez inscrire le montant total réconcilié du flux de revenus comme reporté par le gouvernement, " sqref="J22:J101">
      <formula1>0.1</formula1>
      <formula2>0.2</formula2>
    </dataValidation>
  </dataValidations>
  <hyperlinks>
    <hyperlink ref="C20" r:id="rId1" location="r4-1" display="EITI Requirement 4.1"/>
    <hyperlink ref="C16:K16" r:id="rId2" display="If you have any questions, please contact data@eiti.org"/>
    <hyperlink ref="C139:H139" r:id="rId3" display="Pour la version la plus récente des modèles de données résumées, consultez https://eiti.org/fr/document/modele-donnees-resumees-itie"/>
    <hyperlink ref="C138:H138" r:id="rId4" display="Vous voulez en savoir plus sur votre pays ? Vérifiez si votre pays met en œuvre la Norme ITIE en visitant https://eiti.org/countries"/>
    <hyperlink ref="C140:H140" r:id="rId5" display="Give us your feedback or report a conflict in the data! Write to us at  data@eiti.org"/>
    <hyperlink ref="C20:K20" r:id="rId6" location="r4-1" display="Exigence ITIE 4.1.c: Paiements des entreprises ;  Exigence ITIE 4.7: Déclaration par projet"/>
  </hyperlinks>
  <pageMargins left="0.7" right="0.7" top="0.75" bottom="0.75" header="0.3" footer="0.3"/>
  <pageSetup paperSize="9" orientation="portrait" r:id="rId7"/>
  <ignoredErrors>
    <ignoredError sqref="E26:E28 E23:E24 E34:E35 E41:E43" listDataValidation="1"/>
  </ignoredErrors>
  <drawing r:id="rId8"/>
  <tableParts count="1">
    <tablePart r:id="rId9"/>
  </tableParts>
  <extLst xmlns:xr="http://schemas.microsoft.com/office/spreadsheetml/2014/revision">
    <ext xmlns:x14="http://schemas.microsoft.com/office/spreadsheetml/2009/9/main" uri="{CCE6A557-97BC-4b89-ADB6-D9C93CAAB3DF}">
      <x14:dataValidations xmlns:xm="http://schemas.microsoft.com/office/excel/2006/main" count="1">
        <x14:dataValidation type="list" allowBlank="1" showInputMessage="1" showErrorMessage="1" xr:uid="{4B62CD62-4315-4760-9D20-3717CF5F4392}">
          <x14:formula1>
            <xm:f>Listes!$I$11:$I$168</xm:f>
          </x14:formula1>
          <xm:sqref>J104 J106</xm:sqref>
        </x14:dataValidation>
      </x14:dataValidations>
    </ext>
  </extLst>
</worksheet>
</file>

<file path=xl/worksheets/sheet7.xml><?xml version="1.0" encoding="utf-8"?>
<worksheet xmlns="http://schemas.openxmlformats.org/spreadsheetml/2006/main" xmlns:r="http://schemas.openxmlformats.org/officeDocument/2006/relationships">
  <sheetPr codeName="Sheet7"/>
  <dimension ref="A1:AE246"/>
  <sheetViews>
    <sheetView topLeftCell="I40" zoomScaleNormal="100" workbookViewId="0">
      <selection activeCell="P52" sqref="P52"/>
    </sheetView>
  </sheetViews>
  <sheetFormatPr baseColWidth="10" defaultColWidth="26.28515625" defaultRowHeight="14.25"/>
  <cols>
    <col min="1" max="6" width="26.28515625" style="1"/>
    <col min="7" max="7" width="29" style="1" customWidth="1"/>
    <col min="8" max="9" width="26.28515625" style="1"/>
    <col min="10" max="10" width="18.7109375" style="1" customWidth="1"/>
    <col min="11" max="11" width="29.85546875" style="1" customWidth="1"/>
    <col min="12" max="12" width="4" style="1" customWidth="1"/>
    <col min="13" max="13" width="3.85546875" style="1" customWidth="1"/>
    <col min="14" max="16" width="26.28515625" style="1"/>
    <col min="17" max="17" width="6.85546875" style="1" customWidth="1"/>
    <col min="18" max="18" width="5.28515625" style="1" customWidth="1"/>
    <col min="19" max="19" width="26.28515625" style="1"/>
    <col min="20" max="20" width="39.28515625" style="1" customWidth="1"/>
    <col min="21" max="25" width="26.28515625" style="1"/>
    <col min="26" max="26" width="8.7109375" style="1" customWidth="1"/>
    <col min="27" max="27" width="26.28515625" style="1"/>
    <col min="28" max="28" width="8.42578125" style="1" customWidth="1"/>
    <col min="29" max="16384" width="26.28515625" style="1"/>
  </cols>
  <sheetData>
    <row r="1" spans="1:31" ht="28.5">
      <c r="A1" s="8" t="s">
        <v>967</v>
      </c>
      <c r="B1" s="6"/>
      <c r="C1" s="6"/>
      <c r="D1" s="6"/>
      <c r="E1" s="6"/>
      <c r="F1" s="6"/>
      <c r="G1" s="6"/>
      <c r="H1" s="6"/>
      <c r="I1" s="8" t="s">
        <v>968</v>
      </c>
      <c r="J1" s="6"/>
      <c r="K1" s="8" t="s">
        <v>1277</v>
      </c>
      <c r="L1" s="6"/>
      <c r="M1" s="6"/>
      <c r="N1" s="8" t="s">
        <v>1279</v>
      </c>
      <c r="O1" s="8"/>
      <c r="P1" s="6"/>
      <c r="Q1" s="6"/>
      <c r="R1" s="6"/>
      <c r="S1" s="8" t="s">
        <v>1388</v>
      </c>
      <c r="T1" s="6"/>
      <c r="U1" s="6"/>
      <c r="V1" s="6"/>
      <c r="W1" s="6"/>
      <c r="X1" s="6"/>
      <c r="Y1" s="6"/>
      <c r="Z1" s="6"/>
      <c r="AA1" s="8" t="s">
        <v>1455</v>
      </c>
      <c r="AB1" s="6"/>
      <c r="AC1" s="8" t="s">
        <v>1459</v>
      </c>
      <c r="AE1" s="8" t="s">
        <v>2120</v>
      </c>
    </row>
    <row r="2" spans="1:31" ht="30">
      <c r="A2" s="8" t="s">
        <v>721</v>
      </c>
      <c r="B2" s="8" t="s">
        <v>722</v>
      </c>
      <c r="C2" s="8" t="s">
        <v>1471</v>
      </c>
      <c r="D2" s="8" t="s">
        <v>723</v>
      </c>
      <c r="E2" s="8" t="s">
        <v>1270</v>
      </c>
      <c r="F2" s="8" t="s">
        <v>1271</v>
      </c>
      <c r="G2" s="8" t="s">
        <v>1472</v>
      </c>
      <c r="H2" s="6"/>
      <c r="I2" s="6" t="s">
        <v>969</v>
      </c>
      <c r="J2" s="6"/>
      <c r="K2" s="6" t="s">
        <v>1473</v>
      </c>
      <c r="L2" s="6"/>
      <c r="M2" s="6"/>
      <c r="N2" s="9" t="s">
        <v>1350</v>
      </c>
      <c r="O2" s="9" t="s">
        <v>2375</v>
      </c>
      <c r="P2" s="9" t="s">
        <v>1351</v>
      </c>
      <c r="Q2" s="6"/>
      <c r="R2" s="6"/>
      <c r="S2" s="8" t="s">
        <v>1389</v>
      </c>
      <c r="T2" s="8" t="s">
        <v>1387</v>
      </c>
      <c r="U2" s="8" t="s">
        <v>1352</v>
      </c>
      <c r="V2" s="8" t="s">
        <v>1474</v>
      </c>
      <c r="W2" s="8" t="s">
        <v>1475</v>
      </c>
      <c r="X2" s="8" t="s">
        <v>1476</v>
      </c>
      <c r="Y2" s="8" t="s">
        <v>1477</v>
      </c>
      <c r="Z2" s="6"/>
      <c r="AA2" s="8" t="s">
        <v>1407</v>
      </c>
      <c r="AB2" s="6"/>
      <c r="AC2" s="6" t="s">
        <v>1458</v>
      </c>
      <c r="AE2" s="1" t="s">
        <v>2119</v>
      </c>
    </row>
    <row r="3" spans="1:31" ht="42.75">
      <c r="A3" s="6" t="s">
        <v>0</v>
      </c>
      <c r="B3" s="6" t="s">
        <v>1</v>
      </c>
      <c r="C3" s="6" t="s">
        <v>2</v>
      </c>
      <c r="D3" s="6" t="s">
        <v>724</v>
      </c>
      <c r="E3" s="6" t="s">
        <v>974</v>
      </c>
      <c r="F3" s="6">
        <v>971</v>
      </c>
      <c r="G3" s="6" t="s">
        <v>975</v>
      </c>
      <c r="H3" s="6"/>
      <c r="I3" s="6" t="s">
        <v>1479</v>
      </c>
      <c r="J3" s="6"/>
      <c r="K3" s="10" t="s">
        <v>2374</v>
      </c>
      <c r="L3" s="6"/>
      <c r="M3" s="6"/>
      <c r="N3" s="11" t="s">
        <v>1315</v>
      </c>
      <c r="O3" s="12" t="s">
        <v>2376</v>
      </c>
      <c r="P3" s="12" t="s">
        <v>2377</v>
      </c>
      <c r="Q3" s="6"/>
      <c r="R3" s="6"/>
      <c r="S3" s="6" t="s">
        <v>1425</v>
      </c>
      <c r="T3" s="6" t="s">
        <v>1426</v>
      </c>
      <c r="U3" s="6" t="s">
        <v>1355</v>
      </c>
      <c r="V3" s="6" t="s">
        <v>1390</v>
      </c>
      <c r="W3" s="6" t="s">
        <v>1391</v>
      </c>
      <c r="X3" s="6" t="s">
        <v>1480</v>
      </c>
      <c r="Y3" s="6" t="s">
        <v>1481</v>
      </c>
      <c r="Z3" s="6"/>
      <c r="AA3" s="6" t="s">
        <v>1482</v>
      </c>
      <c r="AB3" s="6"/>
      <c r="AC3" s="6" t="s">
        <v>1460</v>
      </c>
      <c r="AE3" s="1" t="s">
        <v>2122</v>
      </c>
    </row>
    <row r="4" spans="1:31" ht="42.75">
      <c r="A4" s="1" t="s">
        <v>582</v>
      </c>
      <c r="B4" s="1" t="s">
        <v>583</v>
      </c>
      <c r="C4" s="1" t="s">
        <v>584</v>
      </c>
      <c r="D4" s="1" t="s">
        <v>925</v>
      </c>
      <c r="E4" s="1" t="s">
        <v>1991</v>
      </c>
      <c r="F4" s="1">
        <v>710</v>
      </c>
      <c r="G4" s="1" t="s">
        <v>1992</v>
      </c>
      <c r="H4" s="6"/>
      <c r="I4" s="6" t="s">
        <v>1483</v>
      </c>
      <c r="J4" s="6"/>
      <c r="K4" s="13" t="s">
        <v>1463</v>
      </c>
      <c r="L4" s="6"/>
      <c r="M4" s="6"/>
      <c r="N4" s="11" t="s">
        <v>1303</v>
      </c>
      <c r="O4" s="12" t="s">
        <v>2378</v>
      </c>
      <c r="P4" s="12" t="s">
        <v>2379</v>
      </c>
      <c r="Q4" s="6"/>
      <c r="R4" s="6"/>
      <c r="S4" s="6" t="s">
        <v>1484</v>
      </c>
      <c r="T4" s="6" t="s">
        <v>1427</v>
      </c>
      <c r="U4" s="6" t="s">
        <v>1356</v>
      </c>
      <c r="V4" s="6" t="s">
        <v>1485</v>
      </c>
      <c r="W4" s="6" t="s">
        <v>1486</v>
      </c>
      <c r="X4" s="6" t="s">
        <v>1487</v>
      </c>
      <c r="Y4" s="6" t="s">
        <v>1488</v>
      </c>
      <c r="Z4" s="6"/>
      <c r="AA4" s="6" t="s">
        <v>1489</v>
      </c>
      <c r="AB4" s="6"/>
      <c r="AC4" s="6" t="s">
        <v>1461</v>
      </c>
      <c r="AE4" s="1" t="s">
        <v>2123</v>
      </c>
    </row>
    <row r="5" spans="1:31" ht="28.5">
      <c r="A5" s="6" t="s">
        <v>5</v>
      </c>
      <c r="B5" s="6" t="s">
        <v>6</v>
      </c>
      <c r="C5" s="6" t="s">
        <v>7</v>
      </c>
      <c r="D5" s="6" t="s">
        <v>726</v>
      </c>
      <c r="E5" s="6" t="s">
        <v>976</v>
      </c>
      <c r="F5" s="6">
        <v>8</v>
      </c>
      <c r="G5" s="6" t="s">
        <v>977</v>
      </c>
      <c r="H5" s="6"/>
      <c r="I5" s="6" t="s">
        <v>970</v>
      </c>
      <c r="J5" s="6"/>
      <c r="K5" s="6" t="s">
        <v>1490</v>
      </c>
      <c r="L5" s="6"/>
      <c r="M5" s="6"/>
      <c r="N5" s="11" t="s">
        <v>1293</v>
      </c>
      <c r="O5" s="12" t="s">
        <v>2380</v>
      </c>
      <c r="P5" s="12" t="s">
        <v>2381</v>
      </c>
      <c r="Q5" s="6"/>
      <c r="R5" s="6"/>
      <c r="S5" s="6" t="s">
        <v>1392</v>
      </c>
      <c r="T5" s="6" t="s">
        <v>1358</v>
      </c>
      <c r="U5" s="6" t="s">
        <v>1357</v>
      </c>
      <c r="V5" s="6" t="s">
        <v>1491</v>
      </c>
      <c r="W5" s="6" t="s">
        <v>1492</v>
      </c>
      <c r="X5" s="6" t="s">
        <v>1493</v>
      </c>
      <c r="Y5" s="6" t="s">
        <v>1494</v>
      </c>
      <c r="Z5" s="6"/>
      <c r="AA5" s="6" t="s">
        <v>1495</v>
      </c>
      <c r="AB5" s="6"/>
      <c r="AC5" s="6" t="s">
        <v>1496</v>
      </c>
      <c r="AE5" s="1" t="s">
        <v>2124</v>
      </c>
    </row>
    <row r="6" spans="1:31">
      <c r="A6" s="6" t="s">
        <v>8</v>
      </c>
      <c r="B6" s="6" t="s">
        <v>9</v>
      </c>
      <c r="C6" s="6" t="s">
        <v>10</v>
      </c>
      <c r="D6" s="6" t="s">
        <v>727</v>
      </c>
      <c r="E6" s="6" t="s">
        <v>1036</v>
      </c>
      <c r="F6" s="6">
        <v>12</v>
      </c>
      <c r="G6" s="6" t="s">
        <v>1037</v>
      </c>
      <c r="H6" s="6"/>
      <c r="I6" s="6" t="s">
        <v>2519</v>
      </c>
      <c r="J6" s="6"/>
      <c r="K6" s="6" t="s">
        <v>1497</v>
      </c>
      <c r="L6" s="6"/>
      <c r="M6" s="6"/>
      <c r="N6" s="11" t="s">
        <v>1348</v>
      </c>
      <c r="O6" s="12" t="s">
        <v>2382</v>
      </c>
      <c r="P6" s="12" t="s">
        <v>2383</v>
      </c>
      <c r="Q6" s="6"/>
      <c r="R6" s="6"/>
      <c r="S6" s="6" t="s">
        <v>1393</v>
      </c>
      <c r="T6" s="6" t="s">
        <v>1360</v>
      </c>
      <c r="U6" s="6" t="s">
        <v>1359</v>
      </c>
      <c r="V6" s="6" t="s">
        <v>1498</v>
      </c>
      <c r="W6" s="6" t="s">
        <v>1499</v>
      </c>
      <c r="X6" s="6" t="s">
        <v>1500</v>
      </c>
      <c r="Y6" s="6" t="s">
        <v>1501</v>
      </c>
      <c r="Z6" s="6"/>
      <c r="AA6" s="6" t="s">
        <v>2096</v>
      </c>
      <c r="AB6" s="6"/>
      <c r="AC6" s="6" t="s">
        <v>1462</v>
      </c>
      <c r="AE6" s="1" t="s">
        <v>2125</v>
      </c>
    </row>
    <row r="7" spans="1:31" ht="57">
      <c r="A7" s="1" t="s">
        <v>231</v>
      </c>
      <c r="B7" s="1" t="s">
        <v>232</v>
      </c>
      <c r="C7" s="1" t="s">
        <v>233</v>
      </c>
      <c r="D7" s="1" t="s">
        <v>804</v>
      </c>
      <c r="E7" s="1" t="s">
        <v>1745</v>
      </c>
      <c r="F7" s="1">
        <v>978</v>
      </c>
      <c r="G7" s="1" t="s">
        <v>1746</v>
      </c>
      <c r="H7" s="6"/>
      <c r="I7" s="6" t="s">
        <v>1502</v>
      </c>
      <c r="J7" s="6"/>
      <c r="K7" s="6" t="s">
        <v>1503</v>
      </c>
      <c r="L7" s="6"/>
      <c r="N7" s="11" t="s">
        <v>1288</v>
      </c>
      <c r="O7" s="12" t="s">
        <v>2384</v>
      </c>
      <c r="P7" s="12" t="s">
        <v>2385</v>
      </c>
      <c r="Q7" s="6"/>
      <c r="R7" s="6"/>
      <c r="S7" s="6" t="s">
        <v>1504</v>
      </c>
      <c r="T7" s="6" t="s">
        <v>1428</v>
      </c>
      <c r="U7" s="6" t="s">
        <v>1361</v>
      </c>
      <c r="V7" s="6" t="s">
        <v>1505</v>
      </c>
      <c r="W7" s="6" t="s">
        <v>1394</v>
      </c>
      <c r="X7" s="6" t="s">
        <v>1506</v>
      </c>
      <c r="Y7" s="6" t="s">
        <v>1507</v>
      </c>
      <c r="Z7" s="6"/>
      <c r="AA7" s="6" t="s">
        <v>1508</v>
      </c>
      <c r="AB7" s="6"/>
      <c r="AC7" s="6" t="s">
        <v>1509</v>
      </c>
      <c r="AE7" s="1" t="s">
        <v>2121</v>
      </c>
    </row>
    <row r="8" spans="1:31" ht="28.5">
      <c r="A8" s="6" t="s">
        <v>14</v>
      </c>
      <c r="B8" s="6" t="s">
        <v>15</v>
      </c>
      <c r="C8" s="6" t="s">
        <v>16</v>
      </c>
      <c r="D8" s="6" t="s">
        <v>729</v>
      </c>
      <c r="E8" s="6" t="s">
        <v>1518</v>
      </c>
      <c r="F8" s="6">
        <v>978</v>
      </c>
      <c r="G8" s="6" t="s">
        <v>1519</v>
      </c>
      <c r="H8" s="6"/>
      <c r="I8" s="6"/>
      <c r="J8" s="6"/>
      <c r="K8" s="6"/>
      <c r="L8" s="6"/>
      <c r="M8" s="6"/>
      <c r="N8" s="11" t="s">
        <v>1326</v>
      </c>
      <c r="O8" s="12" t="s">
        <v>2386</v>
      </c>
      <c r="P8" s="12" t="s">
        <v>2387</v>
      </c>
      <c r="Q8" s="6"/>
      <c r="R8" s="6"/>
      <c r="S8" s="6" t="s">
        <v>1429</v>
      </c>
      <c r="T8" s="6" t="s">
        <v>1430</v>
      </c>
      <c r="U8" s="6" t="s">
        <v>1362</v>
      </c>
      <c r="V8" s="6" t="s">
        <v>1512</v>
      </c>
      <c r="W8" s="6" t="s">
        <v>1513</v>
      </c>
      <c r="X8" s="6" t="s">
        <v>1514</v>
      </c>
      <c r="Y8" s="6" t="s">
        <v>1515</v>
      </c>
      <c r="Z8" s="6"/>
      <c r="AA8" s="6" t="s">
        <v>1516</v>
      </c>
      <c r="AB8" s="6"/>
      <c r="AC8" s="6" t="s">
        <v>1517</v>
      </c>
    </row>
    <row r="9" spans="1:31" ht="57">
      <c r="A9" s="6" t="s">
        <v>17</v>
      </c>
      <c r="B9" s="6" t="s">
        <v>18</v>
      </c>
      <c r="C9" s="6" t="s">
        <v>19</v>
      </c>
      <c r="D9" s="6" t="s">
        <v>730</v>
      </c>
      <c r="E9" s="6" t="s">
        <v>982</v>
      </c>
      <c r="F9" s="6">
        <v>973</v>
      </c>
      <c r="G9" s="6" t="s">
        <v>983</v>
      </c>
      <c r="H9" s="6"/>
      <c r="I9" s="8" t="s">
        <v>1278</v>
      </c>
      <c r="J9" s="6"/>
      <c r="K9" s="6"/>
      <c r="L9" s="6"/>
      <c r="M9" s="6"/>
      <c r="N9" s="11" t="s">
        <v>1287</v>
      </c>
      <c r="O9" s="12" t="s">
        <v>2388</v>
      </c>
      <c r="P9" s="12" t="s">
        <v>2389</v>
      </c>
      <c r="Q9" s="6"/>
      <c r="R9" s="6"/>
      <c r="S9" s="6" t="s">
        <v>1520</v>
      </c>
      <c r="T9" s="6" t="s">
        <v>1433</v>
      </c>
      <c r="U9" s="6" t="s">
        <v>1363</v>
      </c>
      <c r="V9" s="6" t="s">
        <v>1521</v>
      </c>
      <c r="W9" s="6" t="s">
        <v>1522</v>
      </c>
      <c r="X9" s="6" t="s">
        <v>1431</v>
      </c>
      <c r="Y9" s="6" t="s">
        <v>1523</v>
      </c>
      <c r="Z9" s="6"/>
      <c r="AA9" s="6" t="s">
        <v>1524</v>
      </c>
      <c r="AB9" s="6"/>
      <c r="AC9" s="6"/>
    </row>
    <row r="10" spans="1:31" ht="57">
      <c r="A10" s="6" t="s">
        <v>20</v>
      </c>
      <c r="B10" s="6" t="s">
        <v>21</v>
      </c>
      <c r="C10" s="6" t="s">
        <v>22</v>
      </c>
      <c r="D10" s="6" t="s">
        <v>731</v>
      </c>
      <c r="E10" s="6" t="s">
        <v>1171</v>
      </c>
      <c r="F10" s="6">
        <v>951</v>
      </c>
      <c r="G10" s="6" t="s">
        <v>1172</v>
      </c>
      <c r="H10" s="6"/>
      <c r="I10" s="7" t="s">
        <v>1525</v>
      </c>
      <c r="J10" s="7" t="s">
        <v>1526</v>
      </c>
      <c r="K10" s="14" t="s">
        <v>1527</v>
      </c>
      <c r="L10" s="6"/>
      <c r="M10" s="6"/>
      <c r="N10" s="11" t="s">
        <v>1330</v>
      </c>
      <c r="O10" s="12" t="s">
        <v>2390</v>
      </c>
      <c r="P10" s="12" t="s">
        <v>2391</v>
      </c>
      <c r="Q10" s="6"/>
      <c r="R10" s="6"/>
      <c r="S10" s="6" t="s">
        <v>1528</v>
      </c>
      <c r="T10" s="6" t="s">
        <v>1434</v>
      </c>
      <c r="U10" s="6" t="s">
        <v>1364</v>
      </c>
      <c r="V10" s="6" t="s">
        <v>1529</v>
      </c>
      <c r="W10" s="6" t="s">
        <v>1530</v>
      </c>
      <c r="X10" s="6" t="s">
        <v>1531</v>
      </c>
      <c r="Y10" s="6" t="s">
        <v>1532</v>
      </c>
      <c r="Z10" s="6"/>
      <c r="AA10" s="6"/>
      <c r="AB10" s="6"/>
      <c r="AC10" s="6"/>
    </row>
    <row r="11" spans="1:31" ht="57">
      <c r="A11" s="6" t="s">
        <v>23</v>
      </c>
      <c r="B11" s="6" t="s">
        <v>24</v>
      </c>
      <c r="C11" s="6" t="s">
        <v>25</v>
      </c>
      <c r="D11" s="6" t="s">
        <v>732</v>
      </c>
      <c r="E11" s="6" t="s">
        <v>1537</v>
      </c>
      <c r="F11" s="6">
        <v>951</v>
      </c>
      <c r="G11" s="6" t="s">
        <v>1538</v>
      </c>
      <c r="H11" s="6"/>
      <c r="I11" s="15" t="s">
        <v>972</v>
      </c>
      <c r="J11" s="15">
        <v>784</v>
      </c>
      <c r="K11" s="16" t="s">
        <v>973</v>
      </c>
      <c r="L11" s="6"/>
      <c r="M11" s="6"/>
      <c r="N11" s="11" t="s">
        <v>1344</v>
      </c>
      <c r="O11" s="12" t="s">
        <v>2392</v>
      </c>
      <c r="P11" s="12" t="s">
        <v>2393</v>
      </c>
      <c r="Q11" s="6"/>
      <c r="R11" s="6"/>
      <c r="S11" s="6" t="s">
        <v>1435</v>
      </c>
      <c r="T11" s="6" t="s">
        <v>1436</v>
      </c>
      <c r="U11" s="6" t="s">
        <v>1365</v>
      </c>
      <c r="V11" s="6" t="s">
        <v>1533</v>
      </c>
      <c r="W11" s="6" t="s">
        <v>1534</v>
      </c>
      <c r="X11" s="6" t="s">
        <v>1535</v>
      </c>
      <c r="Y11" s="6" t="s">
        <v>1536</v>
      </c>
      <c r="Z11" s="6"/>
      <c r="AA11" s="6"/>
      <c r="AB11" s="6"/>
      <c r="AC11" s="6"/>
    </row>
    <row r="12" spans="1:31" ht="42.75">
      <c r="A12" s="1" t="s">
        <v>442</v>
      </c>
      <c r="B12" s="1" t="s">
        <v>443</v>
      </c>
      <c r="C12" s="1" t="s">
        <v>444</v>
      </c>
      <c r="D12" s="1" t="s">
        <v>877</v>
      </c>
      <c r="E12" s="1" t="s">
        <v>1900</v>
      </c>
      <c r="F12" s="1">
        <v>532</v>
      </c>
      <c r="G12" s="1" t="s">
        <v>1901</v>
      </c>
      <c r="H12" s="6"/>
      <c r="I12" s="15" t="s">
        <v>1539</v>
      </c>
      <c r="J12" s="15">
        <v>971</v>
      </c>
      <c r="K12" s="16" t="s">
        <v>1540</v>
      </c>
      <c r="L12" s="6"/>
      <c r="M12" s="6"/>
      <c r="N12" s="11" t="s">
        <v>1307</v>
      </c>
      <c r="O12" s="12" t="s">
        <v>2394</v>
      </c>
      <c r="P12" s="12" t="s">
        <v>2395</v>
      </c>
      <c r="Q12" s="6"/>
      <c r="R12" s="6"/>
      <c r="S12" s="6" t="s">
        <v>1437</v>
      </c>
      <c r="T12" s="6" t="s">
        <v>1438</v>
      </c>
      <c r="U12" s="6" t="s">
        <v>1366</v>
      </c>
      <c r="V12" s="6" t="s">
        <v>1541</v>
      </c>
      <c r="W12" s="6" t="s">
        <v>1395</v>
      </c>
      <c r="X12" s="6" t="s">
        <v>1542</v>
      </c>
      <c r="Y12" s="6" t="s">
        <v>1543</v>
      </c>
      <c r="Z12" s="6"/>
      <c r="AA12" s="6"/>
      <c r="AB12" s="6"/>
      <c r="AC12" s="6"/>
    </row>
    <row r="13" spans="1:31" ht="42.75">
      <c r="A13" s="1" t="s">
        <v>552</v>
      </c>
      <c r="B13" s="1" t="s">
        <v>553</v>
      </c>
      <c r="C13" s="1" t="s">
        <v>554</v>
      </c>
      <c r="D13" s="1" t="s">
        <v>915</v>
      </c>
      <c r="E13" s="1" t="s">
        <v>1972</v>
      </c>
      <c r="F13" s="1">
        <v>682</v>
      </c>
      <c r="G13" s="1" t="s">
        <v>1973</v>
      </c>
      <c r="H13" s="6"/>
      <c r="I13" s="15" t="s">
        <v>1544</v>
      </c>
      <c r="J13" s="15">
        <v>8</v>
      </c>
      <c r="K13" s="16" t="s">
        <v>1545</v>
      </c>
      <c r="L13" s="6"/>
      <c r="M13" s="6"/>
      <c r="N13" s="11" t="s">
        <v>1296</v>
      </c>
      <c r="O13" s="12" t="s">
        <v>2396</v>
      </c>
      <c r="P13" s="12" t="s">
        <v>2397</v>
      </c>
      <c r="Q13" s="6"/>
      <c r="R13" s="6"/>
      <c r="S13" s="6" t="s">
        <v>1439</v>
      </c>
      <c r="T13" s="6" t="s">
        <v>1440</v>
      </c>
      <c r="U13" s="6" t="s">
        <v>1367</v>
      </c>
      <c r="V13" s="6" t="s">
        <v>1546</v>
      </c>
      <c r="W13" s="6" t="s">
        <v>1547</v>
      </c>
      <c r="X13" s="6" t="s">
        <v>1548</v>
      </c>
      <c r="Y13" s="6" t="s">
        <v>1549</v>
      </c>
      <c r="Z13" s="6"/>
      <c r="AA13" s="6"/>
      <c r="AB13" s="6"/>
      <c r="AC13" s="6"/>
    </row>
    <row r="14" spans="1:31" ht="42.75">
      <c r="A14" s="6" t="s">
        <v>26</v>
      </c>
      <c r="B14" s="6" t="s">
        <v>27</v>
      </c>
      <c r="C14" s="6" t="s">
        <v>28</v>
      </c>
      <c r="D14" s="6" t="s">
        <v>733</v>
      </c>
      <c r="E14" s="6" t="s">
        <v>984</v>
      </c>
      <c r="F14" s="6">
        <v>32</v>
      </c>
      <c r="G14" s="6" t="s">
        <v>985</v>
      </c>
      <c r="H14" s="6"/>
      <c r="I14" s="15" t="s">
        <v>1550</v>
      </c>
      <c r="J14" s="15">
        <v>51</v>
      </c>
      <c r="K14" s="16" t="s">
        <v>1551</v>
      </c>
      <c r="L14" s="6"/>
      <c r="M14" s="6"/>
      <c r="N14" s="11" t="s">
        <v>1300</v>
      </c>
      <c r="O14" s="12" t="s">
        <v>2398</v>
      </c>
      <c r="P14" s="12" t="s">
        <v>2399</v>
      </c>
      <c r="Q14" s="6"/>
      <c r="R14" s="6"/>
      <c r="S14" s="6" t="s">
        <v>1441</v>
      </c>
      <c r="T14" s="6" t="s">
        <v>1442</v>
      </c>
      <c r="U14" s="6" t="s">
        <v>1368</v>
      </c>
      <c r="V14" s="6" t="s">
        <v>1552</v>
      </c>
      <c r="W14" s="6" t="s">
        <v>1553</v>
      </c>
      <c r="X14" s="6" t="s">
        <v>1554</v>
      </c>
      <c r="Y14" s="6" t="s">
        <v>1555</v>
      </c>
      <c r="Z14" s="6"/>
      <c r="AA14" s="6"/>
      <c r="AB14" s="6"/>
      <c r="AC14" s="6"/>
    </row>
    <row r="15" spans="1:31" ht="42.75">
      <c r="A15" s="6" t="s">
        <v>29</v>
      </c>
      <c r="B15" s="6" t="s">
        <v>30</v>
      </c>
      <c r="C15" s="6" t="s">
        <v>31</v>
      </c>
      <c r="D15" s="6" t="s">
        <v>734</v>
      </c>
      <c r="E15" s="6" t="s">
        <v>978</v>
      </c>
      <c r="F15" s="6">
        <v>51</v>
      </c>
      <c r="G15" s="6" t="s">
        <v>979</v>
      </c>
      <c r="H15" s="6"/>
      <c r="I15" s="15" t="s">
        <v>980</v>
      </c>
      <c r="J15" s="15">
        <v>532</v>
      </c>
      <c r="K15" s="16" t="s">
        <v>981</v>
      </c>
      <c r="L15" s="6"/>
      <c r="M15" s="6"/>
      <c r="N15" s="11" t="s">
        <v>1298</v>
      </c>
      <c r="O15" s="12" t="s">
        <v>2400</v>
      </c>
      <c r="P15" s="12" t="s">
        <v>2401</v>
      </c>
      <c r="Q15" s="6"/>
      <c r="R15" s="6"/>
      <c r="S15" s="6" t="s">
        <v>1557</v>
      </c>
      <c r="T15" s="6" t="s">
        <v>1370</v>
      </c>
      <c r="U15" s="6" t="s">
        <v>1369</v>
      </c>
      <c r="V15" s="6" t="s">
        <v>1558</v>
      </c>
      <c r="W15" s="6" t="s">
        <v>1559</v>
      </c>
      <c r="X15" s="6" t="s">
        <v>1560</v>
      </c>
      <c r="Y15" s="6" t="s">
        <v>1561</v>
      </c>
      <c r="Z15" s="6"/>
      <c r="AA15" s="6"/>
      <c r="AB15" s="6"/>
      <c r="AC15" s="6"/>
    </row>
    <row r="16" spans="1:31" ht="28.5">
      <c r="A16" s="6" t="s">
        <v>32</v>
      </c>
      <c r="B16" s="6" t="s">
        <v>33</v>
      </c>
      <c r="C16" s="6" t="s">
        <v>34</v>
      </c>
      <c r="D16" s="6" t="s">
        <v>735</v>
      </c>
      <c r="E16" s="6" t="s">
        <v>988</v>
      </c>
      <c r="F16" s="6">
        <v>533</v>
      </c>
      <c r="G16" s="6" t="s">
        <v>989</v>
      </c>
      <c r="H16" s="6"/>
      <c r="I16" s="15" t="s">
        <v>1562</v>
      </c>
      <c r="J16" s="15">
        <v>973</v>
      </c>
      <c r="K16" s="16" t="s">
        <v>1563</v>
      </c>
      <c r="L16" s="6"/>
      <c r="M16" s="6"/>
      <c r="N16" s="11" t="s">
        <v>1329</v>
      </c>
      <c r="O16" s="12" t="s">
        <v>2402</v>
      </c>
      <c r="P16" s="12" t="s">
        <v>2403</v>
      </c>
      <c r="Q16" s="6"/>
      <c r="R16" s="6"/>
      <c r="S16" s="6" t="s">
        <v>1397</v>
      </c>
      <c r="T16" s="6" t="s">
        <v>1372</v>
      </c>
      <c r="U16" s="6" t="s">
        <v>1371</v>
      </c>
      <c r="V16" s="6" t="s">
        <v>1396</v>
      </c>
      <c r="W16" s="6" t="s">
        <v>1564</v>
      </c>
      <c r="X16" s="6" t="s">
        <v>1565</v>
      </c>
      <c r="Y16" s="6" t="s">
        <v>1566</v>
      </c>
      <c r="Z16" s="6"/>
      <c r="AA16" s="6"/>
      <c r="AB16" s="6"/>
      <c r="AC16" s="6"/>
    </row>
    <row r="17" spans="1:29" ht="28.5">
      <c r="A17" s="6" t="s">
        <v>35</v>
      </c>
      <c r="B17" s="6" t="s">
        <v>36</v>
      </c>
      <c r="C17" s="6" t="s">
        <v>37</v>
      </c>
      <c r="D17" s="6" t="s">
        <v>736</v>
      </c>
      <c r="E17" s="6" t="s">
        <v>986</v>
      </c>
      <c r="F17" s="6">
        <v>36</v>
      </c>
      <c r="G17" s="6" t="s">
        <v>987</v>
      </c>
      <c r="H17" s="6"/>
      <c r="I17" s="15" t="s">
        <v>1569</v>
      </c>
      <c r="J17" s="15">
        <v>32</v>
      </c>
      <c r="K17" s="16" t="s">
        <v>1570</v>
      </c>
      <c r="L17" s="6"/>
      <c r="M17" s="6"/>
      <c r="N17" s="11" t="s">
        <v>1331</v>
      </c>
      <c r="O17" s="12" t="s">
        <v>2404</v>
      </c>
      <c r="P17" s="12" t="s">
        <v>2405</v>
      </c>
      <c r="Q17" s="6"/>
      <c r="R17" s="6"/>
      <c r="S17" s="6" t="s">
        <v>1415</v>
      </c>
      <c r="T17" s="6" t="s">
        <v>1443</v>
      </c>
      <c r="U17" s="6" t="s">
        <v>1373</v>
      </c>
      <c r="V17" s="6" t="s">
        <v>1398</v>
      </c>
      <c r="W17" s="6" t="s">
        <v>1399</v>
      </c>
      <c r="X17" s="6" t="s">
        <v>1414</v>
      </c>
      <c r="Y17" s="6" t="s">
        <v>1571</v>
      </c>
      <c r="Z17" s="6"/>
      <c r="AA17" s="6"/>
      <c r="AB17" s="6"/>
      <c r="AC17" s="6"/>
    </row>
    <row r="18" spans="1:29" ht="28.5">
      <c r="A18" s="6" t="s">
        <v>38</v>
      </c>
      <c r="B18" s="6" t="s">
        <v>39</v>
      </c>
      <c r="C18" s="6" t="s">
        <v>40</v>
      </c>
      <c r="D18" s="6" t="s">
        <v>737</v>
      </c>
      <c r="E18" s="6" t="s">
        <v>1567</v>
      </c>
      <c r="F18" s="6">
        <v>978</v>
      </c>
      <c r="G18" s="6" t="s">
        <v>1568</v>
      </c>
      <c r="H18" s="6"/>
      <c r="I18" s="15" t="s">
        <v>1572</v>
      </c>
      <c r="J18" s="15">
        <v>36</v>
      </c>
      <c r="K18" s="16" t="s">
        <v>1573</v>
      </c>
      <c r="L18" s="6"/>
      <c r="M18" s="6"/>
      <c r="N18" s="11" t="s">
        <v>1301</v>
      </c>
      <c r="O18" s="12" t="s">
        <v>2406</v>
      </c>
      <c r="P18" s="12" t="s">
        <v>2407</v>
      </c>
      <c r="Q18" s="6"/>
      <c r="R18" s="6"/>
      <c r="S18" s="6" t="s">
        <v>1416</v>
      </c>
      <c r="T18" s="6" t="s">
        <v>1444</v>
      </c>
      <c r="U18" s="6" t="s">
        <v>1374</v>
      </c>
      <c r="V18" s="6" t="s">
        <v>1574</v>
      </c>
      <c r="W18" s="6" t="s">
        <v>1575</v>
      </c>
      <c r="X18" s="6" t="s">
        <v>1576</v>
      </c>
      <c r="Y18" s="6" t="s">
        <v>1577</v>
      </c>
      <c r="Z18" s="6"/>
      <c r="AA18" s="6"/>
      <c r="AB18" s="6"/>
      <c r="AC18" s="6"/>
    </row>
    <row r="19" spans="1:29" ht="28.5">
      <c r="A19" s="6" t="s">
        <v>41</v>
      </c>
      <c r="B19" s="6" t="s">
        <v>42</v>
      </c>
      <c r="C19" s="6" t="s">
        <v>43</v>
      </c>
      <c r="D19" s="6" t="s">
        <v>738</v>
      </c>
      <c r="E19" s="6" t="s">
        <v>990</v>
      </c>
      <c r="F19" s="6">
        <v>944</v>
      </c>
      <c r="G19" s="6" t="s">
        <v>991</v>
      </c>
      <c r="H19" s="6"/>
      <c r="I19" s="15" t="s">
        <v>1578</v>
      </c>
      <c r="J19" s="15">
        <v>533</v>
      </c>
      <c r="K19" s="16" t="s">
        <v>1579</v>
      </c>
      <c r="L19" s="6"/>
      <c r="M19" s="6"/>
      <c r="N19" s="11" t="s">
        <v>1319</v>
      </c>
      <c r="O19" s="12" t="s">
        <v>2408</v>
      </c>
      <c r="P19" s="12" t="s">
        <v>2409</v>
      </c>
      <c r="Q19" s="6"/>
      <c r="R19" s="6"/>
      <c r="S19" s="6" t="s">
        <v>1417</v>
      </c>
      <c r="T19" s="6" t="s">
        <v>1445</v>
      </c>
      <c r="U19" s="6" t="s">
        <v>1375</v>
      </c>
      <c r="V19" s="6" t="s">
        <v>1580</v>
      </c>
      <c r="W19" s="6" t="s">
        <v>1581</v>
      </c>
      <c r="X19" s="6" t="s">
        <v>1582</v>
      </c>
      <c r="Y19" s="6" t="s">
        <v>1583</v>
      </c>
      <c r="Z19" s="6"/>
      <c r="AA19" s="6"/>
      <c r="AB19" s="6"/>
      <c r="AC19" s="6"/>
    </row>
    <row r="20" spans="1:29" ht="28.5">
      <c r="A20" s="6" t="s">
        <v>44</v>
      </c>
      <c r="B20" s="6" t="s">
        <v>45</v>
      </c>
      <c r="C20" s="6" t="s">
        <v>46</v>
      </c>
      <c r="D20" s="6" t="s">
        <v>739</v>
      </c>
      <c r="E20" s="6" t="s">
        <v>1009</v>
      </c>
      <c r="F20" s="6">
        <v>44</v>
      </c>
      <c r="G20" s="6" t="s">
        <v>1010</v>
      </c>
      <c r="H20" s="6"/>
      <c r="I20" s="15" t="s">
        <v>1584</v>
      </c>
      <c r="J20" s="15">
        <v>944</v>
      </c>
      <c r="K20" s="16" t="s">
        <v>1585</v>
      </c>
      <c r="L20" s="6"/>
      <c r="M20" s="6"/>
      <c r="N20" s="11" t="s">
        <v>1302</v>
      </c>
      <c r="O20" s="12" t="s">
        <v>2410</v>
      </c>
      <c r="P20" s="12" t="s">
        <v>2411</v>
      </c>
      <c r="Q20" s="6"/>
      <c r="R20" s="6"/>
      <c r="S20" s="6" t="s">
        <v>1586</v>
      </c>
      <c r="T20" s="6" t="s">
        <v>1446</v>
      </c>
      <c r="U20" s="6" t="s">
        <v>1376</v>
      </c>
      <c r="V20" s="6" t="s">
        <v>1587</v>
      </c>
      <c r="W20" s="6" t="s">
        <v>1588</v>
      </c>
      <c r="X20" s="6" t="s">
        <v>1418</v>
      </c>
      <c r="Y20" s="6" t="s">
        <v>1589</v>
      </c>
      <c r="Z20" s="6"/>
      <c r="AA20" s="6"/>
      <c r="AB20" s="6"/>
      <c r="AC20" s="6"/>
    </row>
    <row r="21" spans="1:29" ht="28.5">
      <c r="A21" s="6" t="s">
        <v>47</v>
      </c>
      <c r="B21" s="6" t="s">
        <v>48</v>
      </c>
      <c r="C21" s="6" t="s">
        <v>49</v>
      </c>
      <c r="D21" s="6" t="s">
        <v>740</v>
      </c>
      <c r="E21" s="6" t="s">
        <v>998</v>
      </c>
      <c r="F21" s="6">
        <v>48</v>
      </c>
      <c r="G21" s="6" t="s">
        <v>999</v>
      </c>
      <c r="H21" s="6"/>
      <c r="I21" s="15" t="s">
        <v>992</v>
      </c>
      <c r="J21" s="15">
        <v>977</v>
      </c>
      <c r="K21" s="16" t="s">
        <v>993</v>
      </c>
      <c r="L21" s="6"/>
      <c r="M21" s="6"/>
      <c r="N21" s="11" t="s">
        <v>1314</v>
      </c>
      <c r="O21" s="12" t="s">
        <v>2412</v>
      </c>
      <c r="P21" s="12" t="s">
        <v>2413</v>
      </c>
      <c r="Q21" s="6"/>
      <c r="R21" s="6"/>
      <c r="S21" s="6" t="s">
        <v>1419</v>
      </c>
      <c r="T21" s="6" t="s">
        <v>1447</v>
      </c>
      <c r="U21" s="6" t="s">
        <v>1377</v>
      </c>
      <c r="V21" s="6" t="s">
        <v>1590</v>
      </c>
      <c r="W21" s="6" t="s">
        <v>1591</v>
      </c>
      <c r="X21" s="6" t="s">
        <v>1592</v>
      </c>
      <c r="Y21" s="6" t="s">
        <v>1593</v>
      </c>
      <c r="Z21" s="6"/>
      <c r="AA21" s="6"/>
      <c r="AB21" s="6"/>
      <c r="AC21" s="6"/>
    </row>
    <row r="22" spans="1:29" ht="28.5">
      <c r="A22" s="6" t="s">
        <v>50</v>
      </c>
      <c r="B22" s="6" t="s">
        <v>51</v>
      </c>
      <c r="C22" s="6" t="s">
        <v>52</v>
      </c>
      <c r="D22" s="6" t="s">
        <v>741</v>
      </c>
      <c r="E22" s="6" t="s">
        <v>995</v>
      </c>
      <c r="F22" s="6">
        <v>50</v>
      </c>
      <c r="G22" s="6" t="s">
        <v>996</v>
      </c>
      <c r="H22" s="6"/>
      <c r="I22" s="15" t="s">
        <v>1594</v>
      </c>
      <c r="J22" s="15">
        <v>52</v>
      </c>
      <c r="K22" s="16" t="s">
        <v>1595</v>
      </c>
      <c r="L22" s="6"/>
      <c r="M22" s="6"/>
      <c r="N22" s="11" t="s">
        <v>1343</v>
      </c>
      <c r="O22" s="12" t="s">
        <v>2414</v>
      </c>
      <c r="P22" s="12" t="s">
        <v>2415</v>
      </c>
      <c r="Q22" s="6"/>
      <c r="R22" s="6"/>
      <c r="S22" s="6" t="s">
        <v>1448</v>
      </c>
      <c r="T22" s="6" t="s">
        <v>1449</v>
      </c>
      <c r="U22" s="6" t="s">
        <v>1378</v>
      </c>
      <c r="V22" s="6" t="s">
        <v>1596</v>
      </c>
      <c r="W22" s="6" t="s">
        <v>1597</v>
      </c>
      <c r="X22" s="6" t="s">
        <v>1598</v>
      </c>
      <c r="Y22" s="6" t="s">
        <v>1420</v>
      </c>
      <c r="Z22" s="6"/>
      <c r="AA22" s="6"/>
      <c r="AB22" s="6"/>
      <c r="AC22" s="6"/>
    </row>
    <row r="23" spans="1:29" ht="28.5">
      <c r="A23" s="6" t="s">
        <v>53</v>
      </c>
      <c r="B23" s="6" t="s">
        <v>54</v>
      </c>
      <c r="C23" s="6" t="s">
        <v>55</v>
      </c>
      <c r="D23" s="6" t="s">
        <v>742</v>
      </c>
      <c r="E23" s="6" t="s">
        <v>994</v>
      </c>
      <c r="F23" s="6">
        <v>52</v>
      </c>
      <c r="G23" s="6" t="s">
        <v>1177</v>
      </c>
      <c r="H23" s="6"/>
      <c r="I23" s="15" t="s">
        <v>1599</v>
      </c>
      <c r="J23" s="15">
        <v>50</v>
      </c>
      <c r="K23" s="16" t="s">
        <v>1600</v>
      </c>
      <c r="L23" s="6"/>
      <c r="M23" s="6"/>
      <c r="N23" s="11" t="s">
        <v>1334</v>
      </c>
      <c r="O23" s="12" t="s">
        <v>2416</v>
      </c>
      <c r="P23" s="12" t="s">
        <v>2417</v>
      </c>
      <c r="Q23" s="6"/>
      <c r="R23" s="6"/>
      <c r="S23" s="6" t="s">
        <v>2521</v>
      </c>
      <c r="T23" s="6" t="s">
        <v>1450</v>
      </c>
      <c r="U23" s="6" t="s">
        <v>1379</v>
      </c>
      <c r="V23" s="6" t="s">
        <v>1601</v>
      </c>
      <c r="W23" s="6" t="s">
        <v>1602</v>
      </c>
      <c r="X23" s="6" t="s">
        <v>1603</v>
      </c>
      <c r="Y23" s="6" t="s">
        <v>1604</v>
      </c>
      <c r="Z23" s="6"/>
      <c r="AA23" s="6"/>
      <c r="AB23" s="6"/>
      <c r="AC23" s="6"/>
    </row>
    <row r="24" spans="1:29" ht="42.75">
      <c r="A24" s="6" t="s">
        <v>56</v>
      </c>
      <c r="B24" s="6" t="s">
        <v>57</v>
      </c>
      <c r="C24" s="6" t="s">
        <v>58</v>
      </c>
      <c r="D24" s="6" t="s">
        <v>743</v>
      </c>
      <c r="E24" s="6" t="s">
        <v>1181</v>
      </c>
      <c r="F24" s="6">
        <v>974</v>
      </c>
      <c r="G24" s="6" t="s">
        <v>1182</v>
      </c>
      <c r="H24" s="6"/>
      <c r="I24" s="15" t="s">
        <v>997</v>
      </c>
      <c r="J24" s="15">
        <v>975</v>
      </c>
      <c r="K24" s="16" t="s">
        <v>1178</v>
      </c>
      <c r="L24" s="6"/>
      <c r="M24" s="6"/>
      <c r="N24" s="11" t="s">
        <v>1306</v>
      </c>
      <c r="O24" s="12" t="s">
        <v>2418</v>
      </c>
      <c r="P24" s="12" t="s">
        <v>2419</v>
      </c>
      <c r="Q24" s="6"/>
      <c r="R24" s="6"/>
      <c r="S24" s="6" t="s">
        <v>1422</v>
      </c>
      <c r="T24" s="6" t="s">
        <v>1451</v>
      </c>
      <c r="U24" s="6" t="s">
        <v>1380</v>
      </c>
      <c r="V24" s="6" t="s">
        <v>1607</v>
      </c>
      <c r="W24" s="6" t="s">
        <v>1608</v>
      </c>
      <c r="X24" s="6" t="s">
        <v>1609</v>
      </c>
      <c r="Y24" s="6" t="s">
        <v>1610</v>
      </c>
      <c r="Z24" s="6"/>
      <c r="AA24" s="6"/>
      <c r="AB24" s="6"/>
      <c r="AC24" s="6"/>
    </row>
    <row r="25" spans="1:29" ht="28.5">
      <c r="A25" s="6" t="s">
        <v>59</v>
      </c>
      <c r="B25" s="6" t="s">
        <v>60</v>
      </c>
      <c r="C25" s="6" t="s">
        <v>61</v>
      </c>
      <c r="D25" s="6" t="s">
        <v>744</v>
      </c>
      <c r="E25" s="6" t="s">
        <v>1605</v>
      </c>
      <c r="F25" s="6">
        <v>978</v>
      </c>
      <c r="G25" s="6" t="s">
        <v>1606</v>
      </c>
      <c r="H25" s="6"/>
      <c r="I25" s="15" t="s">
        <v>1611</v>
      </c>
      <c r="J25" s="15">
        <v>48</v>
      </c>
      <c r="K25" s="16" t="s">
        <v>1612</v>
      </c>
      <c r="L25" s="6"/>
      <c r="M25" s="6"/>
      <c r="N25" s="11" t="s">
        <v>1312</v>
      </c>
      <c r="O25" s="12" t="s">
        <v>2420</v>
      </c>
      <c r="P25" s="12" t="s">
        <v>2421</v>
      </c>
      <c r="Q25" s="6"/>
      <c r="R25" s="6"/>
      <c r="S25" s="6" t="s">
        <v>1423</v>
      </c>
      <c r="T25" s="6" t="s">
        <v>1452</v>
      </c>
      <c r="U25" s="6" t="s">
        <v>1381</v>
      </c>
      <c r="V25" s="6" t="s">
        <v>1613</v>
      </c>
      <c r="W25" s="6" t="s">
        <v>1614</v>
      </c>
      <c r="X25" s="6" t="s">
        <v>1615</v>
      </c>
      <c r="Y25" s="6" t="s">
        <v>1616</v>
      </c>
      <c r="Z25" s="6"/>
      <c r="AA25" s="6"/>
      <c r="AB25" s="6"/>
      <c r="AC25" s="6"/>
    </row>
    <row r="26" spans="1:29" ht="42.75">
      <c r="A26" s="6" t="s">
        <v>62</v>
      </c>
      <c r="B26" s="6" t="s">
        <v>63</v>
      </c>
      <c r="C26" s="6" t="s">
        <v>64</v>
      </c>
      <c r="D26" s="6" t="s">
        <v>745</v>
      </c>
      <c r="E26" s="6" t="s">
        <v>1013</v>
      </c>
      <c r="F26" s="6">
        <v>84</v>
      </c>
      <c r="G26" s="6" t="s">
        <v>1014</v>
      </c>
      <c r="H26" s="6"/>
      <c r="I26" s="15" t="s">
        <v>1000</v>
      </c>
      <c r="J26" s="15">
        <v>108</v>
      </c>
      <c r="K26" s="16" t="s">
        <v>1001</v>
      </c>
      <c r="L26" s="6"/>
      <c r="M26" s="6"/>
      <c r="N26" s="11" t="s">
        <v>1347</v>
      </c>
      <c r="O26" s="12" t="s">
        <v>2422</v>
      </c>
      <c r="P26" s="12" t="s">
        <v>2423</v>
      </c>
      <c r="Q26" s="6"/>
      <c r="R26" s="6"/>
      <c r="S26" s="6" t="s">
        <v>1424</v>
      </c>
      <c r="T26" s="6" t="s">
        <v>1453</v>
      </c>
      <c r="U26" s="6" t="s">
        <v>1382</v>
      </c>
      <c r="V26" s="6" t="s">
        <v>1617</v>
      </c>
      <c r="W26" s="6" t="s">
        <v>1400</v>
      </c>
      <c r="X26" s="6" t="s">
        <v>1618</v>
      </c>
      <c r="Y26" s="6" t="s">
        <v>1619</v>
      </c>
      <c r="Z26" s="6"/>
      <c r="AA26" s="6"/>
      <c r="AB26" s="6"/>
      <c r="AC26" s="6"/>
    </row>
    <row r="27" spans="1:29" ht="42.75">
      <c r="A27" s="6" t="s">
        <v>65</v>
      </c>
      <c r="B27" s="6" t="s">
        <v>66</v>
      </c>
      <c r="C27" s="6" t="s">
        <v>67</v>
      </c>
      <c r="D27" s="6" t="s">
        <v>746</v>
      </c>
      <c r="E27" s="6" t="s">
        <v>1173</v>
      </c>
      <c r="F27" s="6">
        <v>952</v>
      </c>
      <c r="G27" s="6" t="s">
        <v>1266</v>
      </c>
      <c r="H27" s="6"/>
      <c r="I27" s="15" t="s">
        <v>1620</v>
      </c>
      <c r="J27" s="15">
        <v>60</v>
      </c>
      <c r="K27" s="16" t="s">
        <v>1621</v>
      </c>
      <c r="L27" s="6"/>
      <c r="M27" s="6"/>
      <c r="N27" s="11" t="s">
        <v>1297</v>
      </c>
      <c r="O27" s="12" t="s">
        <v>2424</v>
      </c>
      <c r="P27" s="12" t="s">
        <v>2425</v>
      </c>
      <c r="Q27" s="6"/>
      <c r="R27" s="6"/>
      <c r="S27" s="6" t="s">
        <v>1421</v>
      </c>
      <c r="T27" s="6" t="s">
        <v>1454</v>
      </c>
      <c r="U27" s="6" t="s">
        <v>1383</v>
      </c>
      <c r="V27" s="6" t="s">
        <v>1622</v>
      </c>
      <c r="W27" s="6" t="s">
        <v>1623</v>
      </c>
      <c r="X27" s="6" t="s">
        <v>1624</v>
      </c>
      <c r="Y27" s="6" t="s">
        <v>1625</v>
      </c>
      <c r="Z27" s="6"/>
      <c r="AA27" s="6"/>
      <c r="AB27" s="6"/>
      <c r="AC27" s="6"/>
    </row>
    <row r="28" spans="1:29" ht="28.5">
      <c r="A28" s="6" t="s">
        <v>68</v>
      </c>
      <c r="B28" s="6" t="s">
        <v>69</v>
      </c>
      <c r="C28" s="6" t="s">
        <v>70</v>
      </c>
      <c r="D28" s="6" t="s">
        <v>747</v>
      </c>
      <c r="E28" s="6" t="s">
        <v>1002</v>
      </c>
      <c r="F28" s="6">
        <v>60</v>
      </c>
      <c r="G28" s="6" t="s">
        <v>1003</v>
      </c>
      <c r="H28" s="6"/>
      <c r="I28" s="15" t="s">
        <v>1004</v>
      </c>
      <c r="J28" s="15">
        <v>96</v>
      </c>
      <c r="K28" s="16" t="s">
        <v>1005</v>
      </c>
      <c r="L28" s="6"/>
      <c r="M28" s="6"/>
      <c r="N28" s="11" t="s">
        <v>1346</v>
      </c>
      <c r="O28" s="12" t="s">
        <v>2426</v>
      </c>
      <c r="P28" s="12" t="s">
        <v>2427</v>
      </c>
      <c r="Q28" s="6"/>
      <c r="R28" s="6"/>
      <c r="S28" s="6" t="s">
        <v>1401</v>
      </c>
      <c r="T28" s="6" t="s">
        <v>2093</v>
      </c>
      <c r="U28" s="6" t="s">
        <v>1384</v>
      </c>
      <c r="V28" s="6" t="s">
        <v>1627</v>
      </c>
      <c r="W28" s="6" t="s">
        <v>2094</v>
      </c>
      <c r="X28" s="6" t="s">
        <v>2095</v>
      </c>
      <c r="Y28" s="6" t="s">
        <v>2094</v>
      </c>
      <c r="Z28" s="6"/>
      <c r="AA28" s="6"/>
      <c r="AB28" s="6"/>
      <c r="AC28" s="6"/>
    </row>
    <row r="29" spans="1:29" ht="28.5">
      <c r="A29" s="6" t="s">
        <v>71</v>
      </c>
      <c r="B29" s="6" t="s">
        <v>72</v>
      </c>
      <c r="C29" s="6" t="s">
        <v>73</v>
      </c>
      <c r="D29" s="6" t="s">
        <v>748</v>
      </c>
      <c r="E29" s="6" t="s">
        <v>1626</v>
      </c>
      <c r="F29" s="6">
        <v>64</v>
      </c>
      <c r="G29" s="6" t="s">
        <v>2083</v>
      </c>
      <c r="H29" s="6"/>
      <c r="I29" s="15" t="s">
        <v>1628</v>
      </c>
      <c r="J29" s="15">
        <v>68</v>
      </c>
      <c r="K29" s="16" t="s">
        <v>1629</v>
      </c>
      <c r="L29" s="6"/>
      <c r="M29" s="6"/>
      <c r="N29" s="11" t="s">
        <v>1318</v>
      </c>
      <c r="O29" s="12" t="s">
        <v>2428</v>
      </c>
      <c r="P29" s="12" t="s">
        <v>2429</v>
      </c>
      <c r="Q29" s="6"/>
      <c r="R29" s="6"/>
      <c r="S29" s="6" t="s">
        <v>1402</v>
      </c>
      <c r="T29" s="6" t="s">
        <v>1386</v>
      </c>
      <c r="U29" s="6" t="s">
        <v>1385</v>
      </c>
      <c r="V29" s="6" t="s">
        <v>1630</v>
      </c>
      <c r="W29" s="6" t="s">
        <v>1631</v>
      </c>
      <c r="X29" s="6" t="s">
        <v>1632</v>
      </c>
      <c r="Y29" s="6" t="s">
        <v>1633</v>
      </c>
      <c r="Z29" s="6"/>
      <c r="AA29" s="6"/>
      <c r="AB29" s="6"/>
      <c r="AC29" s="6"/>
    </row>
    <row r="30" spans="1:29" ht="28.5">
      <c r="A30" s="6" t="s">
        <v>74</v>
      </c>
      <c r="B30" s="6" t="s">
        <v>75</v>
      </c>
      <c r="C30" s="6" t="s">
        <v>76</v>
      </c>
      <c r="D30" s="6" t="s">
        <v>749</v>
      </c>
      <c r="E30" s="6" t="s">
        <v>1006</v>
      </c>
      <c r="F30" s="6">
        <v>68</v>
      </c>
      <c r="G30" s="6" t="s">
        <v>1179</v>
      </c>
      <c r="H30" s="6"/>
      <c r="I30" s="15" t="s">
        <v>1007</v>
      </c>
      <c r="J30" s="15">
        <v>986</v>
      </c>
      <c r="K30" s="16" t="s">
        <v>1008</v>
      </c>
      <c r="L30" s="6"/>
      <c r="M30" s="6"/>
      <c r="N30" s="11" t="s">
        <v>1291</v>
      </c>
      <c r="O30" s="12" t="s">
        <v>2430</v>
      </c>
      <c r="P30" s="12" t="s">
        <v>2431</v>
      </c>
      <c r="Q30" s="6"/>
      <c r="R30" s="6"/>
      <c r="S30" s="6" t="s">
        <v>1636</v>
      </c>
      <c r="T30" s="6" t="s">
        <v>1637</v>
      </c>
      <c r="U30" s="6" t="s">
        <v>1638</v>
      </c>
      <c r="V30" s="6" t="s">
        <v>1639</v>
      </c>
      <c r="W30" s="6" t="s">
        <v>1640</v>
      </c>
      <c r="X30" s="6" t="s">
        <v>1641</v>
      </c>
      <c r="Y30" s="6" t="s">
        <v>1642</v>
      </c>
      <c r="Z30" s="6"/>
      <c r="AA30" s="6"/>
      <c r="AB30" s="6"/>
      <c r="AC30" s="6"/>
    </row>
    <row r="31" spans="1:29" ht="28.5">
      <c r="A31" s="6" t="s">
        <v>77</v>
      </c>
      <c r="B31" s="6" t="s">
        <v>78</v>
      </c>
      <c r="C31" s="6" t="s">
        <v>79</v>
      </c>
      <c r="D31" s="6" t="s">
        <v>750</v>
      </c>
      <c r="E31" s="6" t="s">
        <v>1634</v>
      </c>
      <c r="F31" s="6">
        <v>977</v>
      </c>
      <c r="G31" s="6" t="s">
        <v>1635</v>
      </c>
      <c r="H31" s="6"/>
      <c r="I31" s="15" t="s">
        <v>1643</v>
      </c>
      <c r="J31" s="15">
        <v>44</v>
      </c>
      <c r="K31" s="16" t="s">
        <v>1644</v>
      </c>
      <c r="L31" s="6"/>
      <c r="M31" s="6"/>
      <c r="N31" s="11" t="s">
        <v>1308</v>
      </c>
      <c r="O31" s="12" t="s">
        <v>2432</v>
      </c>
      <c r="P31" s="12" t="s">
        <v>2433</v>
      </c>
      <c r="Q31" s="6"/>
      <c r="R31" s="6"/>
      <c r="S31" s="6"/>
      <c r="T31" s="6"/>
      <c r="U31" s="6"/>
      <c r="V31" s="6"/>
      <c r="W31" s="6"/>
      <c r="X31" s="6"/>
      <c r="Y31" s="6"/>
      <c r="Z31" s="6"/>
      <c r="AA31" s="6"/>
      <c r="AB31" s="6"/>
      <c r="AC31" s="6"/>
    </row>
    <row r="32" spans="1:29">
      <c r="A32" s="6" t="s">
        <v>80</v>
      </c>
      <c r="B32" s="6" t="s">
        <v>81</v>
      </c>
      <c r="C32" s="6" t="s">
        <v>82</v>
      </c>
      <c r="D32" s="6" t="s">
        <v>751</v>
      </c>
      <c r="E32" s="6" t="s">
        <v>1011</v>
      </c>
      <c r="F32" s="6">
        <v>72</v>
      </c>
      <c r="G32" s="6" t="s">
        <v>1012</v>
      </c>
      <c r="H32" s="6"/>
      <c r="I32" s="15" t="s">
        <v>1647</v>
      </c>
      <c r="J32" s="15">
        <v>64</v>
      </c>
      <c r="K32" s="16" t="s">
        <v>2083</v>
      </c>
      <c r="L32" s="6"/>
      <c r="M32" s="6"/>
      <c r="N32" s="11" t="s">
        <v>1310</v>
      </c>
      <c r="O32" s="12" t="s">
        <v>2434</v>
      </c>
      <c r="P32" s="12" t="s">
        <v>2435</v>
      </c>
      <c r="Q32" s="6"/>
      <c r="R32" s="6"/>
      <c r="S32" s="6"/>
      <c r="T32" s="6"/>
      <c r="U32" s="6"/>
      <c r="V32" s="6"/>
      <c r="W32" s="6"/>
      <c r="X32" s="6"/>
      <c r="Y32" s="6"/>
      <c r="Z32" s="6"/>
      <c r="AA32" s="6"/>
      <c r="AB32" s="6"/>
      <c r="AC32" s="6"/>
    </row>
    <row r="33" spans="1:29">
      <c r="A33" s="6" t="s">
        <v>83</v>
      </c>
      <c r="B33" s="6" t="s">
        <v>84</v>
      </c>
      <c r="C33" s="6" t="s">
        <v>85</v>
      </c>
      <c r="D33" s="6" t="s">
        <v>752</v>
      </c>
      <c r="E33" s="6" t="s">
        <v>1645</v>
      </c>
      <c r="F33" s="6">
        <v>986</v>
      </c>
      <c r="G33" s="6" t="s">
        <v>1646</v>
      </c>
      <c r="H33" s="6"/>
      <c r="I33" s="15" t="s">
        <v>1650</v>
      </c>
      <c r="J33" s="15">
        <v>72</v>
      </c>
      <c r="K33" s="16" t="s">
        <v>1651</v>
      </c>
      <c r="L33" s="6"/>
      <c r="M33" s="6"/>
      <c r="N33" s="11" t="s">
        <v>1335</v>
      </c>
      <c r="O33" s="12" t="s">
        <v>2436</v>
      </c>
      <c r="P33" s="12" t="s">
        <v>2437</v>
      </c>
      <c r="Q33" s="6"/>
      <c r="R33" s="6"/>
      <c r="S33" s="6"/>
      <c r="T33" s="6"/>
      <c r="U33" s="6"/>
      <c r="V33" s="6"/>
      <c r="W33" s="6"/>
      <c r="X33" s="6"/>
      <c r="Y33" s="6"/>
      <c r="Z33" s="6"/>
      <c r="AA33" s="6"/>
      <c r="AB33" s="6"/>
      <c r="AC33" s="6"/>
    </row>
    <row r="34" spans="1:29">
      <c r="A34" s="6" t="s">
        <v>94</v>
      </c>
      <c r="B34" s="6" t="s">
        <v>95</v>
      </c>
      <c r="C34" s="6" t="s">
        <v>96</v>
      </c>
      <c r="D34" s="6" t="s">
        <v>756</v>
      </c>
      <c r="E34" s="6" t="s">
        <v>1660</v>
      </c>
      <c r="F34" s="6">
        <v>975</v>
      </c>
      <c r="G34" s="6" t="s">
        <v>1661</v>
      </c>
      <c r="H34" s="6"/>
      <c r="I34" s="15" t="s">
        <v>1654</v>
      </c>
      <c r="J34" s="15">
        <v>974</v>
      </c>
      <c r="K34" s="16" t="s">
        <v>1655</v>
      </c>
      <c r="L34" s="6"/>
      <c r="M34" s="6"/>
      <c r="N34" s="11" t="s">
        <v>1341</v>
      </c>
      <c r="O34" s="12" t="s">
        <v>2438</v>
      </c>
      <c r="P34" s="12" t="s">
        <v>2439</v>
      </c>
      <c r="Q34" s="6"/>
      <c r="R34" s="6"/>
      <c r="S34" s="6"/>
      <c r="T34" s="6"/>
      <c r="U34" s="6"/>
      <c r="V34" s="6"/>
      <c r="W34" s="6"/>
      <c r="X34" s="6"/>
      <c r="Y34" s="6"/>
      <c r="Z34" s="6"/>
      <c r="AA34" s="6"/>
      <c r="AB34" s="6"/>
      <c r="AC34" s="6"/>
    </row>
    <row r="35" spans="1:29" ht="28.5">
      <c r="A35" s="6" t="s">
        <v>97</v>
      </c>
      <c r="B35" s="6" t="s">
        <v>98</v>
      </c>
      <c r="C35" s="6" t="s">
        <v>99</v>
      </c>
      <c r="D35" s="6" t="s">
        <v>757</v>
      </c>
      <c r="E35" s="6" t="s">
        <v>1662</v>
      </c>
      <c r="F35" s="6">
        <v>952</v>
      </c>
      <c r="G35" s="6" t="s">
        <v>1663</v>
      </c>
      <c r="H35" s="6"/>
      <c r="I35" s="15" t="s">
        <v>1658</v>
      </c>
      <c r="J35" s="15">
        <v>84</v>
      </c>
      <c r="K35" s="16" t="s">
        <v>1659</v>
      </c>
      <c r="L35" s="6"/>
      <c r="M35" s="6"/>
      <c r="N35" s="11" t="s">
        <v>1342</v>
      </c>
      <c r="O35" s="12" t="s">
        <v>2440</v>
      </c>
      <c r="P35" s="12" t="s">
        <v>2441</v>
      </c>
      <c r="Q35" s="6"/>
      <c r="R35" s="6"/>
      <c r="S35" s="6"/>
      <c r="T35" s="6"/>
      <c r="U35" s="6"/>
      <c r="V35" s="6"/>
      <c r="W35" s="6"/>
      <c r="X35" s="6"/>
      <c r="Y35" s="6"/>
      <c r="Z35" s="6"/>
      <c r="AA35" s="6"/>
      <c r="AB35" s="6"/>
      <c r="AC35" s="6"/>
    </row>
    <row r="36" spans="1:29" ht="28.5">
      <c r="A36" s="6" t="s">
        <v>100</v>
      </c>
      <c r="B36" s="6" t="s">
        <v>101</v>
      </c>
      <c r="C36" s="6" t="s">
        <v>102</v>
      </c>
      <c r="D36" s="6" t="s">
        <v>758</v>
      </c>
      <c r="E36" s="6" t="s">
        <v>1664</v>
      </c>
      <c r="F36" s="6">
        <v>108</v>
      </c>
      <c r="G36" s="6" t="s">
        <v>1665</v>
      </c>
      <c r="H36" s="6"/>
      <c r="I36" s="15" t="s">
        <v>1015</v>
      </c>
      <c r="J36" s="15">
        <v>124</v>
      </c>
      <c r="K36" s="16" t="s">
        <v>1016</v>
      </c>
      <c r="L36" s="6"/>
      <c r="M36" s="6"/>
      <c r="N36" s="11" t="s">
        <v>1336</v>
      </c>
      <c r="O36" s="12" t="s">
        <v>2442</v>
      </c>
      <c r="P36" s="12" t="s">
        <v>2443</v>
      </c>
      <c r="Q36" s="6"/>
      <c r="R36" s="6"/>
      <c r="S36" s="6"/>
      <c r="T36" s="6"/>
      <c r="U36" s="6"/>
      <c r="V36" s="6"/>
      <c r="W36" s="6"/>
      <c r="X36" s="6"/>
      <c r="Y36" s="6"/>
      <c r="Z36" s="6"/>
      <c r="AA36" s="6"/>
      <c r="AB36" s="6"/>
      <c r="AC36" s="6"/>
    </row>
    <row r="37" spans="1:29">
      <c r="A37" s="6" t="s">
        <v>103</v>
      </c>
      <c r="B37" s="6" t="s">
        <v>104</v>
      </c>
      <c r="C37" s="6" t="s">
        <v>105</v>
      </c>
      <c r="D37" s="6" t="s">
        <v>759</v>
      </c>
      <c r="E37" s="6" t="s">
        <v>1082</v>
      </c>
      <c r="F37" s="6">
        <v>116</v>
      </c>
      <c r="G37" s="6" t="s">
        <v>1207</v>
      </c>
      <c r="H37" s="6"/>
      <c r="I37" s="15" t="s">
        <v>1017</v>
      </c>
      <c r="J37" s="15">
        <v>976</v>
      </c>
      <c r="K37" s="16" t="s">
        <v>1018</v>
      </c>
      <c r="L37" s="6"/>
      <c r="M37" s="6"/>
      <c r="N37" s="11" t="s">
        <v>1295</v>
      </c>
      <c r="O37" s="12" t="s">
        <v>2444</v>
      </c>
      <c r="P37" s="12" t="s">
        <v>2445</v>
      </c>
      <c r="Q37" s="6"/>
      <c r="R37" s="6"/>
      <c r="S37" s="6"/>
      <c r="T37" s="6"/>
      <c r="U37" s="6"/>
      <c r="V37" s="6"/>
      <c r="W37" s="6"/>
      <c r="X37" s="6"/>
      <c r="Y37" s="6"/>
      <c r="Z37" s="6"/>
      <c r="AA37" s="6"/>
      <c r="AB37" s="6"/>
      <c r="AC37" s="6"/>
    </row>
    <row r="38" spans="1:29" ht="28.5">
      <c r="A38" s="6" t="s">
        <v>106</v>
      </c>
      <c r="B38" s="6" t="s">
        <v>107</v>
      </c>
      <c r="C38" s="6" t="s">
        <v>108</v>
      </c>
      <c r="D38" s="6" t="s">
        <v>760</v>
      </c>
      <c r="E38" s="6" t="s">
        <v>1170</v>
      </c>
      <c r="F38" s="6">
        <v>950</v>
      </c>
      <c r="G38" s="6" t="s">
        <v>1272</v>
      </c>
      <c r="H38" s="6"/>
      <c r="I38" s="15" t="s">
        <v>1019</v>
      </c>
      <c r="J38" s="15">
        <v>756</v>
      </c>
      <c r="K38" s="16" t="s">
        <v>1020</v>
      </c>
      <c r="L38" s="6"/>
      <c r="M38" s="6"/>
      <c r="N38" s="11" t="s">
        <v>1283</v>
      </c>
      <c r="O38" s="12" t="s">
        <v>2446</v>
      </c>
      <c r="P38" s="12" t="s">
        <v>2447</v>
      </c>
      <c r="Q38" s="6"/>
      <c r="R38" s="6"/>
      <c r="S38" s="6"/>
      <c r="T38" s="6"/>
      <c r="U38" s="6"/>
      <c r="V38" s="6"/>
      <c r="W38" s="6"/>
      <c r="X38" s="6"/>
      <c r="Y38" s="6"/>
      <c r="Z38" s="6"/>
      <c r="AA38" s="6"/>
      <c r="AB38" s="6"/>
      <c r="AC38" s="6"/>
    </row>
    <row r="39" spans="1:29">
      <c r="A39" s="6" t="s">
        <v>109</v>
      </c>
      <c r="B39" s="6" t="s">
        <v>110</v>
      </c>
      <c r="C39" s="6" t="s">
        <v>111</v>
      </c>
      <c r="D39" s="6" t="s">
        <v>761</v>
      </c>
      <c r="E39" s="6" t="s">
        <v>1666</v>
      </c>
      <c r="F39" s="6">
        <v>124</v>
      </c>
      <c r="G39" s="6" t="s">
        <v>1667</v>
      </c>
      <c r="H39" s="6"/>
      <c r="I39" s="15" t="s">
        <v>1021</v>
      </c>
      <c r="J39" s="15">
        <v>990</v>
      </c>
      <c r="K39" s="16" t="s">
        <v>2085</v>
      </c>
      <c r="L39" s="6"/>
      <c r="M39" s="6"/>
      <c r="N39" s="11" t="s">
        <v>1299</v>
      </c>
      <c r="O39" s="12" t="s">
        <v>2448</v>
      </c>
      <c r="P39" s="12" t="s">
        <v>2449</v>
      </c>
      <c r="Q39" s="6"/>
      <c r="R39" s="6"/>
      <c r="S39" s="6"/>
      <c r="T39" s="6"/>
      <c r="U39" s="6"/>
      <c r="V39" s="6"/>
      <c r="W39" s="6"/>
      <c r="X39" s="6"/>
      <c r="Y39" s="6"/>
      <c r="Z39" s="6"/>
      <c r="AA39" s="6"/>
      <c r="AB39" s="6"/>
      <c r="AC39" s="6"/>
    </row>
    <row r="40" spans="1:29" ht="28.5">
      <c r="A40" s="6" t="s">
        <v>112</v>
      </c>
      <c r="B40" s="6" t="s">
        <v>113</v>
      </c>
      <c r="C40" s="6" t="s">
        <v>114</v>
      </c>
      <c r="D40" s="6" t="s">
        <v>762</v>
      </c>
      <c r="E40" s="6" t="s">
        <v>1027</v>
      </c>
      <c r="F40" s="6">
        <v>132</v>
      </c>
      <c r="G40" s="6" t="s">
        <v>1186</v>
      </c>
      <c r="H40" s="6"/>
      <c r="I40" s="15" t="s">
        <v>1183</v>
      </c>
      <c r="J40" s="15">
        <v>0</v>
      </c>
      <c r="K40" s="16" t="s">
        <v>1184</v>
      </c>
      <c r="L40" s="6"/>
      <c r="M40" s="6"/>
      <c r="N40" s="11" t="s">
        <v>1340</v>
      </c>
      <c r="O40" s="12" t="s">
        <v>2450</v>
      </c>
      <c r="P40" s="12" t="s">
        <v>2451</v>
      </c>
      <c r="Q40" s="6"/>
      <c r="R40" s="6"/>
      <c r="S40" s="6"/>
      <c r="T40" s="6"/>
      <c r="U40" s="6"/>
      <c r="V40" s="6"/>
      <c r="W40" s="6"/>
      <c r="X40" s="6"/>
      <c r="Y40" s="6"/>
      <c r="Z40" s="6"/>
      <c r="AA40" s="6"/>
      <c r="AB40" s="6"/>
      <c r="AC40" s="6"/>
    </row>
    <row r="41" spans="1:29">
      <c r="A41" s="6" t="s">
        <v>124</v>
      </c>
      <c r="B41" s="6" t="s">
        <v>125</v>
      </c>
      <c r="C41" s="6" t="s">
        <v>126</v>
      </c>
      <c r="D41" s="6" t="s">
        <v>766</v>
      </c>
      <c r="E41" s="6" t="s">
        <v>1674</v>
      </c>
      <c r="F41" s="6">
        <v>990</v>
      </c>
      <c r="G41" s="6" t="s">
        <v>2085</v>
      </c>
      <c r="H41" s="6"/>
      <c r="I41" s="15" t="s">
        <v>1022</v>
      </c>
      <c r="J41" s="15">
        <v>170</v>
      </c>
      <c r="K41" s="16" t="s">
        <v>1023</v>
      </c>
      <c r="L41" s="6"/>
      <c r="M41" s="6"/>
      <c r="N41" s="11" t="s">
        <v>1286</v>
      </c>
      <c r="O41" s="12" t="s">
        <v>2452</v>
      </c>
      <c r="P41" s="12" t="s">
        <v>2453</v>
      </c>
      <c r="Q41" s="6"/>
      <c r="R41" s="6"/>
      <c r="S41" s="6"/>
      <c r="T41" s="6"/>
      <c r="U41" s="6"/>
      <c r="V41" s="6"/>
      <c r="W41" s="6"/>
      <c r="X41" s="6"/>
      <c r="Y41" s="6"/>
      <c r="Z41" s="6"/>
      <c r="AA41" s="6"/>
      <c r="AB41" s="6"/>
      <c r="AC41" s="6"/>
    </row>
    <row r="42" spans="1:29">
      <c r="A42" s="6" t="s">
        <v>127</v>
      </c>
      <c r="B42" s="6" t="s">
        <v>128</v>
      </c>
      <c r="C42" s="6" t="s">
        <v>129</v>
      </c>
      <c r="D42" s="6" t="s">
        <v>767</v>
      </c>
      <c r="E42" s="6" t="s">
        <v>1675</v>
      </c>
      <c r="F42" s="6">
        <v>0</v>
      </c>
      <c r="G42" s="6" t="s">
        <v>1676</v>
      </c>
      <c r="H42" s="6"/>
      <c r="I42" s="15" t="s">
        <v>1024</v>
      </c>
      <c r="J42" s="15">
        <v>188</v>
      </c>
      <c r="K42" s="16" t="s">
        <v>1025</v>
      </c>
      <c r="L42" s="6"/>
      <c r="M42" s="6"/>
      <c r="N42" s="11" t="s">
        <v>1332</v>
      </c>
      <c r="O42" s="12" t="s">
        <v>2454</v>
      </c>
      <c r="P42" s="12" t="s">
        <v>2455</v>
      </c>
      <c r="Q42" s="6"/>
      <c r="R42" s="6"/>
      <c r="S42" s="6"/>
      <c r="T42" s="6"/>
      <c r="U42" s="6"/>
      <c r="V42" s="6"/>
      <c r="W42" s="6"/>
      <c r="X42" s="6"/>
      <c r="Y42" s="6"/>
      <c r="Z42" s="6"/>
      <c r="AA42" s="6"/>
      <c r="AB42" s="6"/>
      <c r="AC42" s="6"/>
    </row>
    <row r="43" spans="1:29">
      <c r="A43" s="6" t="s">
        <v>161</v>
      </c>
      <c r="B43" s="6" t="s">
        <v>162</v>
      </c>
      <c r="C43" s="6" t="s">
        <v>163</v>
      </c>
      <c r="D43" s="6" t="s">
        <v>780</v>
      </c>
      <c r="E43" s="6" t="s">
        <v>1693</v>
      </c>
      <c r="F43" s="6">
        <v>978</v>
      </c>
      <c r="G43" s="6" t="s">
        <v>1694</v>
      </c>
      <c r="H43" s="6"/>
      <c r="I43" s="15" t="s">
        <v>1026</v>
      </c>
      <c r="J43" s="15">
        <v>931</v>
      </c>
      <c r="K43" s="16" t="s">
        <v>1185</v>
      </c>
      <c r="L43" s="6"/>
      <c r="M43" s="6"/>
      <c r="N43" s="11" t="s">
        <v>1328</v>
      </c>
      <c r="O43" s="12" t="s">
        <v>2456</v>
      </c>
      <c r="P43" s="12" t="s">
        <v>2457</v>
      </c>
      <c r="Q43" s="6"/>
      <c r="R43" s="6"/>
      <c r="S43" s="6"/>
      <c r="T43" s="6"/>
      <c r="U43" s="6"/>
      <c r="V43" s="6"/>
      <c r="W43" s="6"/>
      <c r="X43" s="6"/>
      <c r="Y43" s="6"/>
      <c r="Z43" s="6"/>
      <c r="AA43" s="6"/>
      <c r="AB43" s="6"/>
      <c r="AC43" s="6"/>
    </row>
    <row r="44" spans="1:29">
      <c r="A44" s="6" t="s">
        <v>140</v>
      </c>
      <c r="B44" s="6" t="s">
        <v>141</v>
      </c>
      <c r="C44" s="6" t="s">
        <v>142</v>
      </c>
      <c r="D44" s="6" t="s">
        <v>772</v>
      </c>
      <c r="E44" s="6" t="s">
        <v>1683</v>
      </c>
      <c r="F44" s="6">
        <v>170</v>
      </c>
      <c r="G44" s="6" t="s">
        <v>1684</v>
      </c>
      <c r="H44" s="6"/>
      <c r="I44" s="15" t="s">
        <v>1670</v>
      </c>
      <c r="J44" s="15">
        <v>132</v>
      </c>
      <c r="K44" s="16" t="s">
        <v>1671</v>
      </c>
      <c r="L44" s="6"/>
      <c r="M44" s="6"/>
      <c r="N44" s="11" t="s">
        <v>1311</v>
      </c>
      <c r="O44" s="12" t="s">
        <v>2458</v>
      </c>
      <c r="P44" s="12" t="s">
        <v>2459</v>
      </c>
      <c r="Q44" s="6"/>
      <c r="R44" s="6"/>
      <c r="S44" s="6"/>
      <c r="T44" s="6"/>
      <c r="U44" s="6"/>
      <c r="V44" s="6"/>
      <c r="W44" s="6"/>
      <c r="X44" s="6"/>
      <c r="Y44" s="6"/>
      <c r="Z44" s="6"/>
      <c r="AA44" s="6"/>
      <c r="AB44" s="6"/>
      <c r="AC44" s="6"/>
    </row>
    <row r="45" spans="1:29">
      <c r="A45" s="6" t="s">
        <v>143</v>
      </c>
      <c r="B45" s="6" t="s">
        <v>144</v>
      </c>
      <c r="C45" s="6" t="s">
        <v>145</v>
      </c>
      <c r="D45" s="6" t="s">
        <v>773</v>
      </c>
      <c r="E45" s="6" t="s">
        <v>1083</v>
      </c>
      <c r="F45" s="6">
        <v>174</v>
      </c>
      <c r="G45" s="6" t="s">
        <v>1208</v>
      </c>
      <c r="H45" s="6"/>
      <c r="I45" s="15" t="s">
        <v>1028</v>
      </c>
      <c r="J45" s="15">
        <v>203</v>
      </c>
      <c r="K45" s="16" t="s">
        <v>1029</v>
      </c>
      <c r="L45" s="6"/>
      <c r="M45" s="6"/>
      <c r="N45" s="11" t="s">
        <v>1294</v>
      </c>
      <c r="O45" s="12" t="s">
        <v>2460</v>
      </c>
      <c r="P45" s="12" t="s">
        <v>2461</v>
      </c>
      <c r="Q45" s="6"/>
      <c r="R45" s="6"/>
      <c r="S45" s="6"/>
      <c r="T45" s="6"/>
      <c r="U45" s="6"/>
      <c r="V45" s="6"/>
      <c r="W45" s="6"/>
      <c r="X45" s="6"/>
      <c r="Y45" s="6"/>
      <c r="Z45" s="6"/>
      <c r="AA45" s="6"/>
      <c r="AB45" s="6"/>
      <c r="AC45" s="6"/>
    </row>
    <row r="46" spans="1:29" ht="28.5">
      <c r="A46" s="1" t="s">
        <v>330</v>
      </c>
      <c r="B46" s="1" t="s">
        <v>331</v>
      </c>
      <c r="C46" s="1" t="s">
        <v>332</v>
      </c>
      <c r="D46" s="1" t="s">
        <v>838</v>
      </c>
      <c r="E46" s="1" t="s">
        <v>1815</v>
      </c>
      <c r="F46" s="1">
        <v>408</v>
      </c>
      <c r="G46" s="1" t="s">
        <v>1816</v>
      </c>
      <c r="H46" s="6"/>
      <c r="I46" s="15" t="s">
        <v>1030</v>
      </c>
      <c r="J46" s="15">
        <v>262</v>
      </c>
      <c r="K46" s="16" t="s">
        <v>1031</v>
      </c>
      <c r="L46" s="6"/>
      <c r="M46" s="6"/>
      <c r="N46" s="11" t="s">
        <v>1345</v>
      </c>
      <c r="O46" s="12" t="s">
        <v>2462</v>
      </c>
      <c r="P46" s="12" t="s">
        <v>2463</v>
      </c>
      <c r="Q46" s="6"/>
      <c r="R46" s="6"/>
      <c r="S46" s="6"/>
      <c r="T46" s="6"/>
      <c r="U46" s="6"/>
      <c r="V46" s="6"/>
      <c r="W46" s="6"/>
      <c r="X46" s="6"/>
      <c r="Y46" s="6"/>
      <c r="Z46" s="6"/>
      <c r="AA46" s="6"/>
      <c r="AB46" s="6"/>
      <c r="AC46" s="6"/>
    </row>
    <row r="47" spans="1:29" ht="28.5">
      <c r="A47" s="1" t="s">
        <v>333</v>
      </c>
      <c r="B47" s="1" t="s">
        <v>334</v>
      </c>
      <c r="C47" s="1" t="s">
        <v>335</v>
      </c>
      <c r="D47" s="1" t="s">
        <v>839</v>
      </c>
      <c r="E47" s="1" t="s">
        <v>1817</v>
      </c>
      <c r="F47" s="1">
        <v>410</v>
      </c>
      <c r="G47" s="1" t="s">
        <v>1818</v>
      </c>
      <c r="H47" s="6"/>
      <c r="I47" s="15" t="s">
        <v>1032</v>
      </c>
      <c r="J47" s="15">
        <v>208</v>
      </c>
      <c r="K47" s="16" t="s">
        <v>1033</v>
      </c>
      <c r="L47" s="6"/>
      <c r="M47" s="6"/>
      <c r="N47" s="11" t="s">
        <v>1325</v>
      </c>
      <c r="O47" s="12" t="s">
        <v>2464</v>
      </c>
      <c r="P47" s="12" t="s">
        <v>2465</v>
      </c>
      <c r="Q47" s="6"/>
      <c r="R47" s="6"/>
      <c r="S47" s="6"/>
      <c r="T47" s="6"/>
      <c r="U47" s="6"/>
      <c r="V47" s="6"/>
      <c r="W47" s="6"/>
      <c r="X47" s="6"/>
      <c r="Y47" s="6"/>
      <c r="Z47" s="6"/>
      <c r="AA47" s="6"/>
      <c r="AB47" s="6"/>
      <c r="AC47" s="6"/>
    </row>
    <row r="48" spans="1:29">
      <c r="A48" s="6" t="s">
        <v>150</v>
      </c>
      <c r="B48" s="6" t="s">
        <v>151</v>
      </c>
      <c r="C48" s="6" t="s">
        <v>152</v>
      </c>
      <c r="D48" s="6" t="s">
        <v>776</v>
      </c>
      <c r="E48" s="6" t="s">
        <v>1685</v>
      </c>
      <c r="F48" s="6">
        <v>188</v>
      </c>
      <c r="G48" s="6" t="s">
        <v>1686</v>
      </c>
      <c r="H48" s="6"/>
      <c r="I48" s="15" t="s">
        <v>1034</v>
      </c>
      <c r="J48" s="15">
        <v>214</v>
      </c>
      <c r="K48" s="16" t="s">
        <v>1035</v>
      </c>
      <c r="L48" s="6"/>
      <c r="M48" s="6"/>
      <c r="N48" s="11" t="s">
        <v>1304</v>
      </c>
      <c r="O48" s="12" t="s">
        <v>2466</v>
      </c>
      <c r="P48" s="12" t="s">
        <v>2467</v>
      </c>
      <c r="Q48" s="6"/>
      <c r="R48" s="6"/>
      <c r="S48" s="6"/>
      <c r="T48" s="6"/>
      <c r="U48" s="6"/>
      <c r="V48" s="6"/>
      <c r="W48" s="6"/>
      <c r="X48" s="6"/>
      <c r="Y48" s="6"/>
      <c r="Z48" s="6"/>
      <c r="AA48" s="6"/>
      <c r="AB48" s="6"/>
      <c r="AC48" s="6"/>
    </row>
    <row r="49" spans="1:29">
      <c r="A49" s="6" t="s">
        <v>710</v>
      </c>
      <c r="B49" s="6" t="s">
        <v>153</v>
      </c>
      <c r="C49" s="6" t="s">
        <v>154</v>
      </c>
      <c r="D49" s="6" t="s">
        <v>777</v>
      </c>
      <c r="E49" s="6" t="s">
        <v>1687</v>
      </c>
      <c r="F49" s="6">
        <v>952</v>
      </c>
      <c r="G49" s="6" t="s">
        <v>1688</v>
      </c>
      <c r="H49" s="6"/>
      <c r="I49" s="15" t="s">
        <v>1681</v>
      </c>
      <c r="J49" s="15">
        <v>12</v>
      </c>
      <c r="K49" s="16" t="s">
        <v>1682</v>
      </c>
      <c r="L49" s="6"/>
      <c r="M49" s="6"/>
      <c r="N49" s="11" t="s">
        <v>1322</v>
      </c>
      <c r="O49" s="12" t="s">
        <v>2468</v>
      </c>
      <c r="P49" s="12" t="s">
        <v>2469</v>
      </c>
      <c r="Q49" s="6"/>
      <c r="R49" s="6"/>
      <c r="S49" s="6"/>
      <c r="T49" s="6"/>
      <c r="U49" s="6"/>
      <c r="V49" s="6"/>
      <c r="W49" s="6"/>
      <c r="X49" s="6"/>
      <c r="Y49" s="6"/>
      <c r="Z49" s="6"/>
      <c r="AA49" s="6"/>
      <c r="AB49" s="6"/>
      <c r="AC49" s="6"/>
    </row>
    <row r="50" spans="1:29">
      <c r="A50" s="6" t="s">
        <v>155</v>
      </c>
      <c r="B50" s="6" t="s">
        <v>156</v>
      </c>
      <c r="C50" s="6" t="s">
        <v>157</v>
      </c>
      <c r="D50" s="6" t="s">
        <v>778</v>
      </c>
      <c r="E50" s="6" t="s">
        <v>1066</v>
      </c>
      <c r="F50" s="6">
        <v>191</v>
      </c>
      <c r="G50" s="6" t="s">
        <v>2086</v>
      </c>
      <c r="H50" s="6"/>
      <c r="I50" s="15" t="s">
        <v>1038</v>
      </c>
      <c r="J50" s="15">
        <v>818</v>
      </c>
      <c r="K50" s="16" t="s">
        <v>1039</v>
      </c>
      <c r="L50" s="6"/>
      <c r="M50" s="6"/>
      <c r="N50" s="11" t="s">
        <v>1313</v>
      </c>
      <c r="O50" s="12" t="s">
        <v>2470</v>
      </c>
      <c r="P50" s="12" t="s">
        <v>2471</v>
      </c>
      <c r="Q50" s="6"/>
      <c r="R50" s="6"/>
      <c r="S50" s="6"/>
      <c r="T50" s="6"/>
      <c r="U50" s="6"/>
      <c r="V50" s="6"/>
      <c r="W50" s="6"/>
      <c r="X50" s="6"/>
      <c r="Y50" s="6"/>
      <c r="Z50" s="6"/>
      <c r="AA50" s="6"/>
      <c r="AB50" s="6"/>
      <c r="AC50" s="6"/>
    </row>
    <row r="51" spans="1:29" ht="28.5">
      <c r="A51" s="6" t="s">
        <v>158</v>
      </c>
      <c r="B51" s="6" t="s">
        <v>159</v>
      </c>
      <c r="C51" s="6" t="s">
        <v>160</v>
      </c>
      <c r="D51" s="6" t="s">
        <v>779</v>
      </c>
      <c r="E51" s="6" t="s">
        <v>1691</v>
      </c>
      <c r="F51" s="6">
        <v>931</v>
      </c>
      <c r="G51" s="6" t="s">
        <v>1692</v>
      </c>
      <c r="H51" s="6"/>
      <c r="I51" s="15" t="s">
        <v>1040</v>
      </c>
      <c r="J51" s="15">
        <v>232</v>
      </c>
      <c r="K51" s="16" t="s">
        <v>1041</v>
      </c>
      <c r="L51" s="6"/>
      <c r="M51" s="6"/>
      <c r="N51" s="11" t="s">
        <v>1324</v>
      </c>
      <c r="O51" s="12" t="s">
        <v>2524</v>
      </c>
      <c r="P51" s="12" t="s">
        <v>2525</v>
      </c>
      <c r="Q51" s="6"/>
      <c r="R51" s="6"/>
      <c r="S51" s="6"/>
      <c r="T51" s="6"/>
      <c r="U51" s="6"/>
      <c r="V51" s="6"/>
      <c r="W51" s="6"/>
      <c r="X51" s="6"/>
      <c r="Y51" s="6"/>
      <c r="Z51" s="6"/>
      <c r="AA51" s="6"/>
      <c r="AB51" s="6"/>
      <c r="AC51" s="6"/>
    </row>
    <row r="52" spans="1:29">
      <c r="A52" s="6" t="s">
        <v>167</v>
      </c>
      <c r="B52" s="6" t="s">
        <v>168</v>
      </c>
      <c r="C52" s="6" t="s">
        <v>169</v>
      </c>
      <c r="D52" s="6" t="s">
        <v>782</v>
      </c>
      <c r="E52" s="6" t="s">
        <v>1699</v>
      </c>
      <c r="F52" s="6">
        <v>208</v>
      </c>
      <c r="G52" s="6" t="s">
        <v>1700</v>
      </c>
      <c r="H52" s="6"/>
      <c r="I52" s="15" t="s">
        <v>1042</v>
      </c>
      <c r="J52" s="15">
        <v>230</v>
      </c>
      <c r="K52" s="16" t="s">
        <v>1043</v>
      </c>
      <c r="L52" s="6"/>
      <c r="M52" s="6"/>
      <c r="N52" s="11" t="s">
        <v>1349</v>
      </c>
      <c r="O52" s="12" t="s">
        <v>2472</v>
      </c>
      <c r="P52" s="12" t="s">
        <v>2473</v>
      </c>
      <c r="Q52" s="6"/>
      <c r="R52" s="6"/>
      <c r="S52" s="6"/>
      <c r="T52" s="6"/>
      <c r="U52" s="6"/>
      <c r="V52" s="6"/>
      <c r="W52" s="6"/>
      <c r="X52" s="6"/>
      <c r="Y52" s="6"/>
      <c r="Z52" s="6"/>
      <c r="AA52" s="6"/>
      <c r="AB52" s="6"/>
      <c r="AC52" s="6"/>
    </row>
    <row r="53" spans="1:29">
      <c r="A53" s="6" t="s">
        <v>2084</v>
      </c>
      <c r="B53" s="6" t="s">
        <v>92</v>
      </c>
      <c r="C53" s="6" t="s">
        <v>93</v>
      </c>
      <c r="D53" s="6" t="s">
        <v>755</v>
      </c>
      <c r="E53" s="6" t="s">
        <v>1656</v>
      </c>
      <c r="F53" s="6">
        <v>96</v>
      </c>
      <c r="G53" s="6" t="s">
        <v>1657</v>
      </c>
      <c r="H53" s="6"/>
      <c r="I53" s="15" t="s">
        <v>1689</v>
      </c>
      <c r="J53" s="15">
        <v>978</v>
      </c>
      <c r="K53" s="16" t="s">
        <v>1690</v>
      </c>
      <c r="L53" s="6"/>
      <c r="M53" s="6"/>
      <c r="N53" s="11" t="s">
        <v>1339</v>
      </c>
      <c r="O53" s="12" t="s">
        <v>2474</v>
      </c>
      <c r="P53" s="12" t="s">
        <v>2475</v>
      </c>
      <c r="Q53" s="6"/>
      <c r="R53" s="6"/>
      <c r="S53" s="6"/>
      <c r="T53" s="6"/>
      <c r="U53" s="6"/>
      <c r="V53" s="6"/>
      <c r="W53" s="6"/>
      <c r="X53" s="6"/>
      <c r="Y53" s="6"/>
      <c r="Z53" s="6"/>
      <c r="AA53" s="6"/>
      <c r="AB53" s="6"/>
      <c r="AC53" s="6"/>
    </row>
    <row r="54" spans="1:29" ht="28.5">
      <c r="A54" s="6" t="s">
        <v>170</v>
      </c>
      <c r="B54" s="6" t="s">
        <v>171</v>
      </c>
      <c r="C54" s="6" t="s">
        <v>172</v>
      </c>
      <c r="D54" s="6" t="s">
        <v>783</v>
      </c>
      <c r="E54" s="6" t="s">
        <v>1701</v>
      </c>
      <c r="F54" s="6">
        <v>262</v>
      </c>
      <c r="G54" s="6" t="s">
        <v>1702</v>
      </c>
      <c r="H54" s="6"/>
      <c r="I54" s="15" t="s">
        <v>1046</v>
      </c>
      <c r="J54" s="15">
        <v>242</v>
      </c>
      <c r="K54" s="16" t="s">
        <v>1187</v>
      </c>
      <c r="L54" s="6"/>
      <c r="M54" s="6"/>
      <c r="N54" s="11" t="s">
        <v>1289</v>
      </c>
      <c r="O54" s="12" t="s">
        <v>2476</v>
      </c>
      <c r="P54" s="12" t="s">
        <v>2477</v>
      </c>
      <c r="Q54" s="6"/>
      <c r="R54" s="6"/>
      <c r="S54" s="6"/>
      <c r="T54" s="6"/>
      <c r="U54" s="6"/>
      <c r="V54" s="6"/>
      <c r="W54" s="6"/>
      <c r="X54" s="6"/>
      <c r="Y54" s="6"/>
      <c r="Z54" s="6"/>
      <c r="AA54" s="6"/>
      <c r="AB54" s="6"/>
      <c r="AC54" s="6"/>
    </row>
    <row r="55" spans="1:29">
      <c r="A55" s="6" t="s">
        <v>173</v>
      </c>
      <c r="B55" s="6" t="s">
        <v>174</v>
      </c>
      <c r="C55" s="6" t="s">
        <v>175</v>
      </c>
      <c r="D55" s="6" t="s">
        <v>784</v>
      </c>
      <c r="E55" s="6" t="s">
        <v>1703</v>
      </c>
      <c r="F55" s="6">
        <v>951</v>
      </c>
      <c r="G55" s="6" t="s">
        <v>1704</v>
      </c>
      <c r="H55" s="6"/>
      <c r="I55" s="15" t="s">
        <v>1047</v>
      </c>
      <c r="J55" s="15">
        <v>238</v>
      </c>
      <c r="K55" s="16" t="s">
        <v>1048</v>
      </c>
      <c r="L55" s="6"/>
      <c r="M55" s="6"/>
      <c r="N55" s="11" t="s">
        <v>1292</v>
      </c>
      <c r="O55" s="12" t="s">
        <v>2478</v>
      </c>
      <c r="P55" s="12" t="s">
        <v>2479</v>
      </c>
      <c r="Q55" s="6"/>
      <c r="R55" s="6"/>
      <c r="S55" s="6"/>
      <c r="T55" s="6"/>
      <c r="U55" s="6"/>
      <c r="V55" s="6"/>
      <c r="W55" s="6"/>
      <c r="X55" s="6"/>
      <c r="Y55" s="6"/>
      <c r="Z55" s="6"/>
      <c r="AA55" s="6"/>
      <c r="AB55" s="6"/>
      <c r="AC55" s="6"/>
    </row>
    <row r="56" spans="1:29">
      <c r="A56" s="1" t="s">
        <v>182</v>
      </c>
      <c r="B56" s="1" t="s">
        <v>183</v>
      </c>
      <c r="C56" s="1" t="s">
        <v>184</v>
      </c>
      <c r="D56" s="1" t="s">
        <v>787</v>
      </c>
      <c r="E56" s="1" t="s">
        <v>1709</v>
      </c>
      <c r="F56" s="1">
        <v>818</v>
      </c>
      <c r="G56" s="1" t="s">
        <v>1710</v>
      </c>
      <c r="H56" s="6"/>
      <c r="I56" s="15" t="s">
        <v>1049</v>
      </c>
      <c r="J56" s="15">
        <v>826</v>
      </c>
      <c r="K56" s="16" t="s">
        <v>1050</v>
      </c>
      <c r="L56" s="6"/>
      <c r="M56" s="6"/>
      <c r="N56" s="11" t="s">
        <v>1316</v>
      </c>
      <c r="O56" s="12" t="s">
        <v>2480</v>
      </c>
      <c r="P56" s="12" t="s">
        <v>2481</v>
      </c>
      <c r="Q56" s="6"/>
      <c r="R56" s="6"/>
      <c r="S56" s="6"/>
      <c r="T56" s="6"/>
      <c r="U56" s="6"/>
      <c r="V56" s="6"/>
      <c r="W56" s="6"/>
      <c r="X56" s="6"/>
      <c r="Y56" s="6"/>
      <c r="Z56" s="6"/>
      <c r="AA56" s="6"/>
      <c r="AB56" s="6"/>
      <c r="AC56" s="6"/>
    </row>
    <row r="57" spans="1:29" ht="42.75">
      <c r="A57" s="1" t="s">
        <v>661</v>
      </c>
      <c r="B57" s="1" t="s">
        <v>662</v>
      </c>
      <c r="C57" s="1" t="s">
        <v>663</v>
      </c>
      <c r="D57" s="1" t="s">
        <v>953</v>
      </c>
      <c r="E57" s="1" t="s">
        <v>2039</v>
      </c>
      <c r="F57" s="1">
        <v>784</v>
      </c>
      <c r="G57" s="1" t="s">
        <v>2040</v>
      </c>
      <c r="H57" s="6"/>
      <c r="I57" s="15" t="s">
        <v>1051</v>
      </c>
      <c r="J57" s="15">
        <v>981</v>
      </c>
      <c r="K57" s="16" t="s">
        <v>1052</v>
      </c>
      <c r="L57" s="6"/>
      <c r="M57" s="6"/>
      <c r="N57" s="11" t="s">
        <v>1337</v>
      </c>
      <c r="O57" s="12" t="s">
        <v>2482</v>
      </c>
      <c r="P57" s="12" t="s">
        <v>2483</v>
      </c>
      <c r="Q57" s="6"/>
      <c r="R57" s="6"/>
      <c r="S57" s="6"/>
      <c r="T57" s="6"/>
      <c r="U57" s="6"/>
      <c r="V57" s="6"/>
      <c r="W57" s="6"/>
      <c r="X57" s="6"/>
      <c r="Y57" s="6"/>
      <c r="Z57" s="6"/>
      <c r="AA57" s="6"/>
      <c r="AB57" s="6"/>
      <c r="AC57" s="6"/>
    </row>
    <row r="58" spans="1:29">
      <c r="A58" s="1" t="s">
        <v>179</v>
      </c>
      <c r="B58" s="1" t="s">
        <v>180</v>
      </c>
      <c r="C58" s="1" t="s">
        <v>181</v>
      </c>
      <c r="D58" s="1" t="s">
        <v>786</v>
      </c>
      <c r="E58" s="1" t="s">
        <v>1707</v>
      </c>
      <c r="F58" s="1">
        <v>840</v>
      </c>
      <c r="G58" s="1" t="s">
        <v>1708</v>
      </c>
      <c r="H58" s="6"/>
      <c r="I58" s="15" t="s">
        <v>1188</v>
      </c>
      <c r="J58" s="15">
        <v>0</v>
      </c>
      <c r="K58" s="16" t="s">
        <v>1189</v>
      </c>
      <c r="L58" s="6"/>
      <c r="M58" s="6"/>
      <c r="N58" s="11" t="s">
        <v>1281</v>
      </c>
      <c r="O58" s="12" t="s">
        <v>2484</v>
      </c>
      <c r="P58" s="12" t="s">
        <v>2485</v>
      </c>
      <c r="Q58" s="6"/>
      <c r="R58" s="6"/>
      <c r="S58" s="6"/>
      <c r="T58" s="6"/>
      <c r="U58" s="6"/>
      <c r="V58" s="6"/>
      <c r="W58" s="6"/>
      <c r="X58" s="6"/>
      <c r="Y58" s="6"/>
      <c r="Z58" s="6"/>
      <c r="AA58" s="6"/>
      <c r="AB58" s="6"/>
      <c r="AC58" s="6"/>
    </row>
    <row r="59" spans="1:29">
      <c r="A59" s="1" t="s">
        <v>191</v>
      </c>
      <c r="B59" s="1" t="s">
        <v>192</v>
      </c>
      <c r="C59" s="1" t="s">
        <v>193</v>
      </c>
      <c r="D59" s="1" t="s">
        <v>790</v>
      </c>
      <c r="E59" s="1" t="s">
        <v>1715</v>
      </c>
      <c r="F59" s="1">
        <v>232</v>
      </c>
      <c r="G59" s="1" t="s">
        <v>1716</v>
      </c>
      <c r="H59" s="6"/>
      <c r="I59" s="15" t="s">
        <v>1053</v>
      </c>
      <c r="J59" s="15">
        <v>936</v>
      </c>
      <c r="K59" s="16" t="s">
        <v>1054</v>
      </c>
      <c r="L59" s="6"/>
      <c r="M59" s="6"/>
      <c r="N59" s="11" t="s">
        <v>1285</v>
      </c>
      <c r="O59" s="12" t="s">
        <v>2486</v>
      </c>
      <c r="P59" s="12" t="s">
        <v>2487</v>
      </c>
      <c r="Q59" s="6"/>
      <c r="R59" s="6"/>
      <c r="S59" s="6"/>
      <c r="T59" s="6"/>
      <c r="U59" s="6"/>
      <c r="V59" s="6"/>
      <c r="W59" s="6"/>
      <c r="X59" s="6"/>
      <c r="Y59" s="6"/>
      <c r="Z59" s="6"/>
      <c r="AA59" s="6"/>
      <c r="AB59" s="6"/>
      <c r="AC59" s="6"/>
    </row>
    <row r="60" spans="1:29">
      <c r="A60" s="1" t="s">
        <v>591</v>
      </c>
      <c r="B60" s="1" t="s">
        <v>592</v>
      </c>
      <c r="C60" s="1" t="s">
        <v>593</v>
      </c>
      <c r="D60" s="1" t="s">
        <v>928</v>
      </c>
      <c r="E60" s="1" t="s">
        <v>1995</v>
      </c>
      <c r="F60" s="1">
        <v>978</v>
      </c>
      <c r="G60" s="1" t="s">
        <v>1996</v>
      </c>
      <c r="H60" s="6"/>
      <c r="I60" s="15" t="s">
        <v>1055</v>
      </c>
      <c r="J60" s="15">
        <v>292</v>
      </c>
      <c r="K60" s="16" t="s">
        <v>1056</v>
      </c>
      <c r="L60" s="6"/>
      <c r="M60" s="6"/>
      <c r="N60" s="11" t="s">
        <v>1284</v>
      </c>
      <c r="O60" s="12" t="s">
        <v>2488</v>
      </c>
      <c r="P60" s="12" t="s">
        <v>2489</v>
      </c>
      <c r="Q60" s="6"/>
      <c r="R60" s="6"/>
      <c r="S60" s="6"/>
      <c r="T60" s="6"/>
      <c r="U60" s="6"/>
      <c r="V60" s="6"/>
      <c r="W60" s="6"/>
      <c r="X60" s="6"/>
      <c r="Y60" s="6"/>
      <c r="Z60" s="6"/>
      <c r="AA60" s="6"/>
      <c r="AB60" s="6"/>
      <c r="AC60" s="6"/>
    </row>
    <row r="61" spans="1:29">
      <c r="A61" s="1" t="s">
        <v>194</v>
      </c>
      <c r="B61" s="1" t="s">
        <v>195</v>
      </c>
      <c r="C61" s="1" t="s">
        <v>196</v>
      </c>
      <c r="D61" s="1" t="s">
        <v>791</v>
      </c>
      <c r="E61" s="1" t="s">
        <v>1719</v>
      </c>
      <c r="F61" s="1">
        <v>978</v>
      </c>
      <c r="G61" s="1" t="s">
        <v>1720</v>
      </c>
      <c r="H61" s="6"/>
      <c r="I61" s="15" t="s">
        <v>1057</v>
      </c>
      <c r="J61" s="15">
        <v>270</v>
      </c>
      <c r="K61" s="16" t="s">
        <v>1058</v>
      </c>
      <c r="L61" s="6"/>
      <c r="M61" s="6"/>
      <c r="N61" s="11" t="s">
        <v>1327</v>
      </c>
      <c r="O61" s="12" t="s">
        <v>2490</v>
      </c>
      <c r="P61" s="12" t="s">
        <v>2491</v>
      </c>
      <c r="Q61" s="6"/>
      <c r="R61" s="6"/>
      <c r="S61" s="6"/>
      <c r="T61" s="6"/>
      <c r="U61" s="6"/>
      <c r="V61" s="6"/>
      <c r="W61" s="6"/>
      <c r="X61" s="6"/>
      <c r="Y61" s="6"/>
      <c r="Z61" s="6"/>
      <c r="AA61" s="6"/>
      <c r="AB61" s="6"/>
      <c r="AC61" s="6"/>
    </row>
    <row r="62" spans="1:29" ht="28.5">
      <c r="A62" s="1" t="s">
        <v>720</v>
      </c>
      <c r="B62" s="1" t="s">
        <v>606</v>
      </c>
      <c r="C62" s="1" t="s">
        <v>607</v>
      </c>
      <c r="D62" s="1" t="s">
        <v>933</v>
      </c>
      <c r="E62" s="1" t="s">
        <v>1145</v>
      </c>
      <c r="F62" s="1">
        <v>748</v>
      </c>
      <c r="G62" s="1" t="s">
        <v>1255</v>
      </c>
      <c r="I62" s="2" t="s">
        <v>1059</v>
      </c>
      <c r="J62" s="2">
        <v>324</v>
      </c>
      <c r="K62" s="3" t="s">
        <v>1060</v>
      </c>
      <c r="N62" s="11" t="s">
        <v>1280</v>
      </c>
      <c r="O62" s="12" t="s">
        <v>2492</v>
      </c>
      <c r="P62" s="12" t="s">
        <v>2493</v>
      </c>
      <c r="Q62" s="6"/>
      <c r="R62" s="6"/>
      <c r="S62" s="6"/>
    </row>
    <row r="63" spans="1:29" ht="28.5">
      <c r="A63" s="6" t="s">
        <v>667</v>
      </c>
      <c r="B63" s="6" t="s">
        <v>668</v>
      </c>
      <c r="C63" s="6" t="s">
        <v>669</v>
      </c>
      <c r="D63" s="6" t="s">
        <v>955</v>
      </c>
      <c r="E63" s="6" t="s">
        <v>1478</v>
      </c>
      <c r="F63" s="6">
        <v>840</v>
      </c>
      <c r="G63" s="6" t="s">
        <v>1162</v>
      </c>
      <c r="I63" s="2" t="s">
        <v>1061</v>
      </c>
      <c r="J63" s="2">
        <v>320</v>
      </c>
      <c r="K63" s="3" t="s">
        <v>1062</v>
      </c>
      <c r="N63" s="11" t="s">
        <v>1282</v>
      </c>
      <c r="O63" s="12" t="s">
        <v>2494</v>
      </c>
      <c r="P63" s="12" t="s">
        <v>2495</v>
      </c>
      <c r="Q63" s="6"/>
      <c r="R63" s="6"/>
      <c r="S63" s="6"/>
    </row>
    <row r="64" spans="1:29" ht="28.5">
      <c r="A64" s="1" t="s">
        <v>197</v>
      </c>
      <c r="B64" s="1" t="s">
        <v>198</v>
      </c>
      <c r="C64" s="1" t="s">
        <v>199</v>
      </c>
      <c r="D64" s="1" t="s">
        <v>792</v>
      </c>
      <c r="E64" s="1" t="s">
        <v>1721</v>
      </c>
      <c r="F64" s="1">
        <v>230</v>
      </c>
      <c r="G64" s="1" t="s">
        <v>1722</v>
      </c>
      <c r="I64" s="2" t="s">
        <v>1063</v>
      </c>
      <c r="J64" s="2">
        <v>328</v>
      </c>
      <c r="K64" s="3" t="s">
        <v>1190</v>
      </c>
      <c r="N64" s="11" t="s">
        <v>1305</v>
      </c>
      <c r="O64" s="12" t="s">
        <v>2496</v>
      </c>
      <c r="P64" s="12" t="s">
        <v>2497</v>
      </c>
      <c r="Q64" s="6"/>
      <c r="R64" s="6"/>
      <c r="S64" s="6"/>
    </row>
    <row r="65" spans="1:19" ht="42.75">
      <c r="A65" s="1" t="s">
        <v>519</v>
      </c>
      <c r="B65" s="1" t="s">
        <v>520</v>
      </c>
      <c r="C65" s="1" t="s">
        <v>521</v>
      </c>
      <c r="D65" s="1" t="s">
        <v>903</v>
      </c>
      <c r="E65" s="1" t="s">
        <v>1948</v>
      </c>
      <c r="F65" s="1">
        <v>643</v>
      </c>
      <c r="G65" s="1" t="s">
        <v>1949</v>
      </c>
      <c r="I65" s="2" t="s">
        <v>1064</v>
      </c>
      <c r="J65" s="2">
        <v>344</v>
      </c>
      <c r="K65" s="3" t="s">
        <v>1782</v>
      </c>
      <c r="N65" s="11" t="s">
        <v>1309</v>
      </c>
      <c r="O65" s="12" t="s">
        <v>2498</v>
      </c>
      <c r="P65" s="12" t="s">
        <v>2499</v>
      </c>
      <c r="Q65" s="6"/>
      <c r="R65" s="6"/>
      <c r="S65" s="6"/>
    </row>
    <row r="66" spans="1:19" ht="28.5">
      <c r="A66" s="1" t="s">
        <v>204</v>
      </c>
      <c r="B66" s="1" t="s">
        <v>205</v>
      </c>
      <c r="C66" s="1" t="s">
        <v>206</v>
      </c>
      <c r="D66" s="1" t="s">
        <v>795</v>
      </c>
      <c r="E66" s="1" t="s">
        <v>1727</v>
      </c>
      <c r="F66" s="1">
        <v>242</v>
      </c>
      <c r="G66" s="1" t="s">
        <v>1728</v>
      </c>
      <c r="I66" s="2" t="s">
        <v>1065</v>
      </c>
      <c r="J66" s="2">
        <v>340</v>
      </c>
      <c r="K66" s="3" t="s">
        <v>1191</v>
      </c>
      <c r="N66" s="11" t="s">
        <v>1290</v>
      </c>
      <c r="O66" s="12" t="s">
        <v>2500</v>
      </c>
      <c r="P66" s="12" t="s">
        <v>2501</v>
      </c>
      <c r="Q66" s="6"/>
      <c r="R66" s="6"/>
      <c r="S66" s="6"/>
    </row>
    <row r="67" spans="1:19">
      <c r="A67" s="1" t="s">
        <v>207</v>
      </c>
      <c r="B67" s="1" t="s">
        <v>208</v>
      </c>
      <c r="C67" s="1" t="s">
        <v>209</v>
      </c>
      <c r="D67" s="1" t="s">
        <v>796</v>
      </c>
      <c r="E67" s="1" t="s">
        <v>1729</v>
      </c>
      <c r="F67" s="1">
        <v>978</v>
      </c>
      <c r="G67" s="1" t="s">
        <v>1730</v>
      </c>
      <c r="I67" s="2" t="s">
        <v>1717</v>
      </c>
      <c r="J67" s="2">
        <v>191</v>
      </c>
      <c r="K67" s="3" t="s">
        <v>1718</v>
      </c>
      <c r="N67" s="11" t="s">
        <v>1323</v>
      </c>
      <c r="O67" s="12" t="s">
        <v>2502</v>
      </c>
      <c r="P67" s="12" t="s">
        <v>2503</v>
      </c>
      <c r="Q67" s="6"/>
      <c r="R67" s="6"/>
      <c r="S67" s="6"/>
    </row>
    <row r="68" spans="1:19">
      <c r="A68" s="1" t="s">
        <v>210</v>
      </c>
      <c r="B68" s="1" t="s">
        <v>211</v>
      </c>
      <c r="C68" s="1" t="s">
        <v>212</v>
      </c>
      <c r="D68" s="1" t="s">
        <v>797</v>
      </c>
      <c r="E68" s="1" t="s">
        <v>1731</v>
      </c>
      <c r="F68" s="1">
        <v>978</v>
      </c>
      <c r="G68" s="1" t="s">
        <v>1732</v>
      </c>
      <c r="I68" s="2" t="s">
        <v>1067</v>
      </c>
      <c r="J68" s="2">
        <v>332</v>
      </c>
      <c r="K68" s="3" t="s">
        <v>1192</v>
      </c>
      <c r="N68" s="11" t="s">
        <v>1333</v>
      </c>
      <c r="O68" s="12" t="s">
        <v>2504</v>
      </c>
      <c r="P68" s="12" t="s">
        <v>2505</v>
      </c>
      <c r="Q68" s="6"/>
      <c r="R68" s="6"/>
      <c r="S68" s="6"/>
    </row>
    <row r="69" spans="1:19" ht="28.5">
      <c r="A69" s="1" t="s">
        <v>222</v>
      </c>
      <c r="B69" s="1" t="s">
        <v>223</v>
      </c>
      <c r="C69" s="1" t="s">
        <v>224</v>
      </c>
      <c r="D69" s="1" t="s">
        <v>801</v>
      </c>
      <c r="E69" s="1" t="s">
        <v>1739</v>
      </c>
      <c r="F69" s="1">
        <v>950</v>
      </c>
      <c r="G69" s="1" t="s">
        <v>1740</v>
      </c>
      <c r="I69" s="2" t="s">
        <v>1068</v>
      </c>
      <c r="J69" s="2">
        <v>348</v>
      </c>
      <c r="K69" s="3" t="s">
        <v>1193</v>
      </c>
      <c r="N69" s="11" t="s">
        <v>1338</v>
      </c>
      <c r="O69" s="12" t="s">
        <v>2506</v>
      </c>
      <c r="P69" s="12" t="s">
        <v>2507</v>
      </c>
      <c r="Q69" s="6"/>
      <c r="R69" s="6"/>
      <c r="S69" s="6"/>
    </row>
    <row r="70" spans="1:19">
      <c r="A70" s="1" t="s">
        <v>225</v>
      </c>
      <c r="B70" s="1" t="s">
        <v>226</v>
      </c>
      <c r="C70" s="1" t="s">
        <v>227</v>
      </c>
      <c r="D70" s="1" t="s">
        <v>802</v>
      </c>
      <c r="E70" s="1" t="s">
        <v>1741</v>
      </c>
      <c r="F70" s="1">
        <v>270</v>
      </c>
      <c r="G70" s="1" t="s">
        <v>1742</v>
      </c>
      <c r="I70" s="2" t="s">
        <v>1069</v>
      </c>
      <c r="J70" s="2">
        <v>360</v>
      </c>
      <c r="K70" s="3" t="s">
        <v>1194</v>
      </c>
      <c r="N70" s="11" t="s">
        <v>1320</v>
      </c>
      <c r="O70" s="12" t="s">
        <v>2508</v>
      </c>
      <c r="P70" s="12" t="s">
        <v>2509</v>
      </c>
      <c r="Q70" s="6"/>
      <c r="R70" s="6"/>
      <c r="S70" s="6"/>
    </row>
    <row r="71" spans="1:19" ht="28.5">
      <c r="A71" s="1" t="s">
        <v>228</v>
      </c>
      <c r="B71" s="1" t="s">
        <v>229</v>
      </c>
      <c r="C71" s="1" t="s">
        <v>230</v>
      </c>
      <c r="D71" s="1" t="s">
        <v>803</v>
      </c>
      <c r="E71" s="1" t="s">
        <v>1743</v>
      </c>
      <c r="F71" s="1">
        <v>981</v>
      </c>
      <c r="G71" s="1" t="s">
        <v>1744</v>
      </c>
      <c r="I71" s="2" t="s">
        <v>1070</v>
      </c>
      <c r="J71" s="2">
        <v>376</v>
      </c>
      <c r="K71" s="3" t="s">
        <v>1195</v>
      </c>
      <c r="N71" s="11" t="s">
        <v>1321</v>
      </c>
      <c r="O71" s="12" t="s">
        <v>2510</v>
      </c>
      <c r="P71" s="12" t="s">
        <v>2511</v>
      </c>
      <c r="Q71" s="6"/>
      <c r="R71" s="6"/>
      <c r="S71" s="6"/>
    </row>
    <row r="72" spans="1:19" ht="28.5">
      <c r="A72" s="6" t="s">
        <v>585</v>
      </c>
      <c r="B72" s="1" t="s">
        <v>586</v>
      </c>
      <c r="C72" s="1" t="s">
        <v>587</v>
      </c>
      <c r="D72" s="1" t="s">
        <v>926</v>
      </c>
      <c r="I72" s="2" t="s">
        <v>1196</v>
      </c>
      <c r="J72" s="2">
        <v>0</v>
      </c>
      <c r="K72" s="3" t="s">
        <v>1197</v>
      </c>
      <c r="N72" s="11" t="s">
        <v>1317</v>
      </c>
      <c r="O72" s="12" t="s">
        <v>2512</v>
      </c>
      <c r="P72" s="12" t="s">
        <v>2513</v>
      </c>
      <c r="Q72" s="6"/>
      <c r="R72" s="6"/>
      <c r="S72" s="6"/>
    </row>
    <row r="73" spans="1:19">
      <c r="A73" s="1" t="s">
        <v>234</v>
      </c>
      <c r="B73" s="1" t="s">
        <v>235</v>
      </c>
      <c r="C73" s="1" t="s">
        <v>236</v>
      </c>
      <c r="D73" s="1" t="s">
        <v>805</v>
      </c>
      <c r="E73" s="1" t="s">
        <v>1747</v>
      </c>
      <c r="F73" s="1">
        <v>936</v>
      </c>
      <c r="G73" s="1" t="s">
        <v>1748</v>
      </c>
      <c r="I73" s="2" t="s">
        <v>1071</v>
      </c>
      <c r="J73" s="2">
        <v>356</v>
      </c>
      <c r="K73" s="3" t="s">
        <v>1198</v>
      </c>
      <c r="N73" s="6"/>
      <c r="O73" s="6"/>
      <c r="P73" s="6"/>
      <c r="Q73" s="6"/>
      <c r="R73" s="6"/>
      <c r="S73" s="6"/>
    </row>
    <row r="74" spans="1:19">
      <c r="A74" s="1" t="s">
        <v>237</v>
      </c>
      <c r="B74" s="1" t="s">
        <v>238</v>
      </c>
      <c r="C74" s="1" t="s">
        <v>239</v>
      </c>
      <c r="D74" s="1" t="s">
        <v>806</v>
      </c>
      <c r="E74" s="1" t="s">
        <v>1751</v>
      </c>
      <c r="F74" s="1">
        <v>292</v>
      </c>
      <c r="G74" s="1" t="s">
        <v>1752</v>
      </c>
      <c r="I74" s="2" t="s">
        <v>1072</v>
      </c>
      <c r="J74" s="2">
        <v>368</v>
      </c>
      <c r="K74" s="3" t="s">
        <v>1073</v>
      </c>
      <c r="N74" s="6"/>
      <c r="O74" s="6"/>
      <c r="P74" s="6"/>
      <c r="Q74" s="6"/>
      <c r="R74" s="6"/>
      <c r="S74" s="6"/>
    </row>
    <row r="75" spans="1:19">
      <c r="A75" s="1" t="s">
        <v>240</v>
      </c>
      <c r="B75" s="1" t="s">
        <v>241</v>
      </c>
      <c r="C75" s="1" t="s">
        <v>242</v>
      </c>
      <c r="D75" s="1" t="s">
        <v>807</v>
      </c>
      <c r="E75" s="1" t="s">
        <v>1755</v>
      </c>
      <c r="F75" s="1">
        <v>978</v>
      </c>
      <c r="G75" s="1" t="s">
        <v>1756</v>
      </c>
      <c r="I75" s="2" t="s">
        <v>1074</v>
      </c>
      <c r="J75" s="2">
        <v>364</v>
      </c>
      <c r="K75" s="3" t="s">
        <v>1199</v>
      </c>
      <c r="N75" s="6"/>
      <c r="O75" s="6"/>
      <c r="P75" s="6"/>
      <c r="Q75" s="6"/>
      <c r="R75" s="6"/>
      <c r="S75" s="6"/>
    </row>
    <row r="76" spans="1:19">
      <c r="A76" s="1" t="s">
        <v>246</v>
      </c>
      <c r="B76" s="1" t="s">
        <v>247</v>
      </c>
      <c r="C76" s="1" t="s">
        <v>248</v>
      </c>
      <c r="D76" s="1" t="s">
        <v>809</v>
      </c>
      <c r="E76" s="1" t="s">
        <v>1759</v>
      </c>
      <c r="F76" s="1">
        <v>951</v>
      </c>
      <c r="G76" s="1" t="s">
        <v>1760</v>
      </c>
      <c r="I76" s="2" t="s">
        <v>1075</v>
      </c>
      <c r="J76" s="2">
        <v>352</v>
      </c>
      <c r="K76" s="3" t="s">
        <v>1076</v>
      </c>
      <c r="N76" s="6"/>
      <c r="O76" s="6"/>
      <c r="P76" s="6"/>
      <c r="Q76" s="6"/>
      <c r="R76" s="6"/>
      <c r="S76" s="6"/>
    </row>
    <row r="77" spans="1:19">
      <c r="A77" s="1" t="s">
        <v>243</v>
      </c>
      <c r="B77" s="1" t="s">
        <v>244</v>
      </c>
      <c r="C77" s="1" t="s">
        <v>245</v>
      </c>
      <c r="D77" s="1" t="s">
        <v>808</v>
      </c>
      <c r="E77" s="1" t="s">
        <v>1757</v>
      </c>
      <c r="F77" s="1">
        <v>208</v>
      </c>
      <c r="G77" s="1" t="s">
        <v>1758</v>
      </c>
      <c r="I77" s="2" t="s">
        <v>1200</v>
      </c>
      <c r="J77" s="2">
        <v>0</v>
      </c>
      <c r="K77" s="3" t="s">
        <v>1201</v>
      </c>
    </row>
    <row r="78" spans="1:19">
      <c r="A78" s="1" t="s">
        <v>249</v>
      </c>
      <c r="B78" s="1" t="s">
        <v>250</v>
      </c>
      <c r="C78" s="1" t="s">
        <v>251</v>
      </c>
      <c r="D78" s="1" t="s">
        <v>810</v>
      </c>
      <c r="E78" s="1" t="s">
        <v>1761</v>
      </c>
      <c r="F78" s="1">
        <v>978</v>
      </c>
      <c r="G78" s="1" t="s">
        <v>1762</v>
      </c>
      <c r="I78" s="2" t="s">
        <v>1077</v>
      </c>
      <c r="J78" s="2">
        <v>388</v>
      </c>
      <c r="K78" s="3" t="s">
        <v>1202</v>
      </c>
    </row>
    <row r="79" spans="1:19">
      <c r="A79" s="1" t="s">
        <v>252</v>
      </c>
      <c r="B79" s="1" t="s">
        <v>253</v>
      </c>
      <c r="C79" s="1" t="s">
        <v>254</v>
      </c>
      <c r="D79" s="1" t="s">
        <v>811</v>
      </c>
      <c r="E79" s="1" t="s">
        <v>1765</v>
      </c>
      <c r="F79" s="1">
        <v>840</v>
      </c>
      <c r="G79" s="1" t="s">
        <v>1766</v>
      </c>
      <c r="I79" s="2" t="s">
        <v>1078</v>
      </c>
      <c r="J79" s="2">
        <v>400</v>
      </c>
      <c r="K79" s="3" t="s">
        <v>1203</v>
      </c>
    </row>
    <row r="80" spans="1:19">
      <c r="A80" s="1" t="s">
        <v>255</v>
      </c>
      <c r="B80" s="1" t="s">
        <v>256</v>
      </c>
      <c r="C80" s="1" t="s">
        <v>257</v>
      </c>
      <c r="D80" s="1" t="s">
        <v>812</v>
      </c>
      <c r="E80" s="1" t="s">
        <v>1767</v>
      </c>
      <c r="F80" s="1">
        <v>320</v>
      </c>
      <c r="G80" s="1" t="s">
        <v>1768</v>
      </c>
      <c r="I80" s="2" t="s">
        <v>1079</v>
      </c>
      <c r="J80" s="2">
        <v>392</v>
      </c>
      <c r="K80" s="3" t="s">
        <v>1204</v>
      </c>
    </row>
    <row r="81" spans="1:11">
      <c r="A81" s="1" t="s">
        <v>2087</v>
      </c>
      <c r="B81" s="1" t="s">
        <v>258</v>
      </c>
      <c r="C81" s="1" t="s">
        <v>259</v>
      </c>
      <c r="D81" s="1" t="s">
        <v>813</v>
      </c>
      <c r="E81" s="1" t="s">
        <v>1769</v>
      </c>
      <c r="F81" s="1">
        <v>0</v>
      </c>
      <c r="G81" s="1" t="s">
        <v>1770</v>
      </c>
      <c r="I81" s="2" t="s">
        <v>1080</v>
      </c>
      <c r="J81" s="2">
        <v>404</v>
      </c>
      <c r="K81" s="3" t="s">
        <v>1205</v>
      </c>
    </row>
    <row r="82" spans="1:11">
      <c r="A82" s="1" t="s">
        <v>260</v>
      </c>
      <c r="B82" s="1" t="s">
        <v>261</v>
      </c>
      <c r="C82" s="1" t="s">
        <v>262</v>
      </c>
      <c r="D82" s="1" t="s">
        <v>814</v>
      </c>
      <c r="E82" s="1" t="s">
        <v>1771</v>
      </c>
      <c r="F82" s="1">
        <v>324</v>
      </c>
      <c r="G82" s="1" t="s">
        <v>1772</v>
      </c>
      <c r="I82" s="2" t="s">
        <v>1081</v>
      </c>
      <c r="J82" s="2">
        <v>417</v>
      </c>
      <c r="K82" s="3" t="s">
        <v>1206</v>
      </c>
    </row>
    <row r="83" spans="1:11">
      <c r="A83" s="1" t="s">
        <v>188</v>
      </c>
      <c r="B83" s="1" t="s">
        <v>189</v>
      </c>
      <c r="C83" s="1" t="s">
        <v>190</v>
      </c>
      <c r="D83" s="1" t="s">
        <v>789</v>
      </c>
      <c r="E83" s="1" t="s">
        <v>1713</v>
      </c>
      <c r="F83" s="1">
        <v>950</v>
      </c>
      <c r="G83" s="1" t="s">
        <v>1714</v>
      </c>
      <c r="I83" s="2" t="s">
        <v>1749</v>
      </c>
      <c r="J83" s="2">
        <v>116</v>
      </c>
      <c r="K83" s="3" t="s">
        <v>1750</v>
      </c>
    </row>
    <row r="84" spans="1:11">
      <c r="A84" s="1" t="s">
        <v>263</v>
      </c>
      <c r="B84" s="1" t="s">
        <v>264</v>
      </c>
      <c r="C84" s="1" t="s">
        <v>265</v>
      </c>
      <c r="D84" s="1" t="s">
        <v>815</v>
      </c>
      <c r="E84" s="1" t="s">
        <v>1773</v>
      </c>
      <c r="F84" s="1">
        <v>952</v>
      </c>
      <c r="G84" s="1" t="s">
        <v>1774</v>
      </c>
      <c r="I84" s="2" t="s">
        <v>1753</v>
      </c>
      <c r="J84" s="2">
        <v>174</v>
      </c>
      <c r="K84" s="3" t="s">
        <v>1754</v>
      </c>
    </row>
    <row r="85" spans="1:11">
      <c r="A85" s="1" t="s">
        <v>266</v>
      </c>
      <c r="B85" s="1" t="s">
        <v>267</v>
      </c>
      <c r="C85" s="1" t="s">
        <v>268</v>
      </c>
      <c r="D85" s="1" t="s">
        <v>816</v>
      </c>
      <c r="E85" s="1" t="s">
        <v>1775</v>
      </c>
      <c r="F85" s="1">
        <v>328</v>
      </c>
      <c r="G85" s="1" t="s">
        <v>1776</v>
      </c>
      <c r="I85" s="2" t="s">
        <v>1084</v>
      </c>
      <c r="J85" s="2">
        <v>408</v>
      </c>
      <c r="K85" s="3" t="s">
        <v>1209</v>
      </c>
    </row>
    <row r="86" spans="1:11">
      <c r="A86" s="1" t="s">
        <v>213</v>
      </c>
      <c r="B86" s="1" t="s">
        <v>214</v>
      </c>
      <c r="C86" s="1" t="s">
        <v>215</v>
      </c>
      <c r="D86" s="1" t="s">
        <v>798</v>
      </c>
      <c r="E86" s="1" t="s">
        <v>1733</v>
      </c>
      <c r="F86" s="1">
        <v>978</v>
      </c>
      <c r="G86" s="1" t="s">
        <v>1734</v>
      </c>
      <c r="I86" s="2" t="s">
        <v>1085</v>
      </c>
      <c r="J86" s="2">
        <v>410</v>
      </c>
      <c r="K86" s="3" t="s">
        <v>1210</v>
      </c>
    </row>
    <row r="87" spans="1:11">
      <c r="A87" s="1" t="s">
        <v>269</v>
      </c>
      <c r="B87" s="1" t="s">
        <v>270</v>
      </c>
      <c r="C87" s="1" t="s">
        <v>271</v>
      </c>
      <c r="D87" s="1" t="s">
        <v>817</v>
      </c>
      <c r="E87" s="1" t="s">
        <v>1777</v>
      </c>
      <c r="F87" s="1">
        <v>332</v>
      </c>
      <c r="G87" s="1" t="s">
        <v>1778</v>
      </c>
      <c r="I87" s="2" t="s">
        <v>1086</v>
      </c>
      <c r="J87" s="2">
        <v>414</v>
      </c>
      <c r="K87" s="3" t="s">
        <v>2088</v>
      </c>
    </row>
    <row r="88" spans="1:11">
      <c r="A88" s="1" t="s">
        <v>277</v>
      </c>
      <c r="B88" s="1" t="s">
        <v>278</v>
      </c>
      <c r="C88" s="1" t="s">
        <v>279</v>
      </c>
      <c r="D88" s="1" t="s">
        <v>820</v>
      </c>
      <c r="E88" s="1" t="s">
        <v>1779</v>
      </c>
      <c r="F88" s="1">
        <v>340</v>
      </c>
      <c r="G88" s="1" t="s">
        <v>1780</v>
      </c>
      <c r="I88" s="2" t="s">
        <v>1763</v>
      </c>
      <c r="J88" s="2">
        <v>136</v>
      </c>
      <c r="K88" s="3" t="s">
        <v>1764</v>
      </c>
    </row>
    <row r="89" spans="1:11">
      <c r="A89" s="1" t="s">
        <v>704</v>
      </c>
      <c r="B89" s="1" t="s">
        <v>130</v>
      </c>
      <c r="C89" s="1" t="s">
        <v>131</v>
      </c>
      <c r="D89" s="1" t="s">
        <v>768</v>
      </c>
      <c r="E89" s="1" t="s">
        <v>1781</v>
      </c>
      <c r="F89" s="1">
        <v>344</v>
      </c>
      <c r="G89" s="1" t="s">
        <v>1782</v>
      </c>
      <c r="I89" s="2" t="s">
        <v>1088</v>
      </c>
      <c r="J89" s="2">
        <v>398</v>
      </c>
      <c r="K89" s="3" t="s">
        <v>1212</v>
      </c>
    </row>
    <row r="90" spans="1:11">
      <c r="A90" s="1" t="s">
        <v>280</v>
      </c>
      <c r="B90" s="1" t="s">
        <v>281</v>
      </c>
      <c r="C90" s="1" t="s">
        <v>282</v>
      </c>
      <c r="D90" s="1" t="s">
        <v>821</v>
      </c>
      <c r="E90" s="1" t="s">
        <v>1783</v>
      </c>
      <c r="F90" s="1">
        <v>348</v>
      </c>
      <c r="G90" s="1" t="s">
        <v>1784</v>
      </c>
      <c r="I90" s="2" t="s">
        <v>1089</v>
      </c>
      <c r="J90" s="2">
        <v>418</v>
      </c>
      <c r="K90" s="3" t="s">
        <v>1213</v>
      </c>
    </row>
    <row r="91" spans="1:11">
      <c r="A91" s="1" t="s">
        <v>300</v>
      </c>
      <c r="B91" s="1" t="s">
        <v>301</v>
      </c>
      <c r="C91" s="1" t="s">
        <v>302</v>
      </c>
      <c r="D91" s="1" t="s">
        <v>828</v>
      </c>
      <c r="E91" s="1" t="s">
        <v>1797</v>
      </c>
      <c r="F91" s="1">
        <v>0</v>
      </c>
      <c r="G91" s="1" t="s">
        <v>1798</v>
      </c>
      <c r="I91" s="2" t="s">
        <v>1090</v>
      </c>
      <c r="J91" s="2">
        <v>422</v>
      </c>
      <c r="K91" s="3" t="s">
        <v>1214</v>
      </c>
    </row>
    <row r="92" spans="1:11">
      <c r="A92" s="6" t="s">
        <v>134</v>
      </c>
      <c r="B92" s="6" t="s">
        <v>135</v>
      </c>
      <c r="C92" s="6" t="s">
        <v>136</v>
      </c>
      <c r="D92" s="6" t="s">
        <v>770</v>
      </c>
      <c r="E92" s="6" t="s">
        <v>1677</v>
      </c>
      <c r="F92" s="6">
        <v>36</v>
      </c>
      <c r="G92" s="6" t="s">
        <v>1678</v>
      </c>
      <c r="I92" s="2" t="s">
        <v>1091</v>
      </c>
      <c r="J92" s="2">
        <v>144</v>
      </c>
      <c r="K92" s="3" t="s">
        <v>1215</v>
      </c>
    </row>
    <row r="93" spans="1:11">
      <c r="A93" s="1" t="s">
        <v>2079</v>
      </c>
      <c r="B93" s="1" t="s">
        <v>202</v>
      </c>
      <c r="C93" s="1" t="s">
        <v>203</v>
      </c>
      <c r="D93" s="1" t="s">
        <v>794</v>
      </c>
      <c r="E93" s="1" t="s">
        <v>1725</v>
      </c>
      <c r="F93" s="1">
        <v>208</v>
      </c>
      <c r="G93" s="1" t="s">
        <v>1726</v>
      </c>
      <c r="I93" s="2" t="s">
        <v>1092</v>
      </c>
      <c r="J93" s="2">
        <v>430</v>
      </c>
      <c r="K93" s="3" t="s">
        <v>1216</v>
      </c>
    </row>
    <row r="94" spans="1:11">
      <c r="A94" s="1" t="s">
        <v>272</v>
      </c>
      <c r="B94" s="1" t="s">
        <v>273</v>
      </c>
      <c r="C94" s="1" t="s">
        <v>274</v>
      </c>
      <c r="D94" s="1" t="s">
        <v>818</v>
      </c>
      <c r="I94" s="2" t="s">
        <v>1093</v>
      </c>
      <c r="J94" s="2">
        <v>426</v>
      </c>
      <c r="K94" s="3" t="s">
        <v>1094</v>
      </c>
    </row>
    <row r="95" spans="1:11">
      <c r="A95" s="6" t="s">
        <v>137</v>
      </c>
      <c r="B95" s="6" t="s">
        <v>138</v>
      </c>
      <c r="C95" s="6" t="s">
        <v>139</v>
      </c>
      <c r="D95" s="6" t="s">
        <v>771</v>
      </c>
      <c r="E95" s="6" t="s">
        <v>1679</v>
      </c>
      <c r="F95" s="6">
        <v>36</v>
      </c>
      <c r="G95" s="6" t="s">
        <v>1680</v>
      </c>
      <c r="I95" s="2" t="s">
        <v>1095</v>
      </c>
      <c r="J95" s="2">
        <v>434</v>
      </c>
      <c r="K95" s="3" t="s">
        <v>1217</v>
      </c>
    </row>
    <row r="96" spans="1:11">
      <c r="A96" s="1" t="s">
        <v>466</v>
      </c>
      <c r="B96" s="1" t="s">
        <v>467</v>
      </c>
      <c r="C96" s="1" t="s">
        <v>468</v>
      </c>
      <c r="D96" s="1" t="s">
        <v>885</v>
      </c>
      <c r="E96" s="1" t="s">
        <v>1914</v>
      </c>
      <c r="F96" s="1">
        <v>840</v>
      </c>
      <c r="G96" s="1" t="s">
        <v>1915</v>
      </c>
      <c r="I96" s="2" t="s">
        <v>1096</v>
      </c>
      <c r="J96" s="2">
        <v>504</v>
      </c>
      <c r="K96" s="3" t="s">
        <v>1218</v>
      </c>
    </row>
    <row r="97" spans="1:11">
      <c r="A97" s="1" t="s">
        <v>387</v>
      </c>
      <c r="B97" s="1" t="s">
        <v>388</v>
      </c>
      <c r="C97" s="1" t="s">
        <v>389</v>
      </c>
      <c r="D97" s="1" t="s">
        <v>858</v>
      </c>
      <c r="E97" s="1" t="s">
        <v>1859</v>
      </c>
      <c r="F97" s="1">
        <v>840</v>
      </c>
      <c r="G97" s="1" t="s">
        <v>1860</v>
      </c>
      <c r="I97" s="2" t="s">
        <v>1097</v>
      </c>
      <c r="J97" s="2">
        <v>498</v>
      </c>
      <c r="K97" s="3" t="s">
        <v>1219</v>
      </c>
    </row>
    <row r="98" spans="1:11">
      <c r="A98" s="1" t="s">
        <v>463</v>
      </c>
      <c r="B98" s="1" t="s">
        <v>464</v>
      </c>
      <c r="C98" s="1" t="s">
        <v>465</v>
      </c>
      <c r="D98" s="1" t="s">
        <v>884</v>
      </c>
      <c r="I98" s="2" t="s">
        <v>1098</v>
      </c>
      <c r="J98" s="2">
        <v>969</v>
      </c>
      <c r="K98" s="3" t="s">
        <v>1220</v>
      </c>
    </row>
    <row r="99" spans="1:11">
      <c r="A99" s="6" t="s">
        <v>115</v>
      </c>
      <c r="B99" s="6" t="s">
        <v>116</v>
      </c>
      <c r="C99" s="6" t="s">
        <v>117</v>
      </c>
      <c r="D99" s="6" t="s">
        <v>763</v>
      </c>
      <c r="E99" s="6" t="s">
        <v>1087</v>
      </c>
      <c r="F99" s="6">
        <v>136</v>
      </c>
      <c r="G99" s="6" t="s">
        <v>1211</v>
      </c>
      <c r="I99" s="2" t="s">
        <v>368</v>
      </c>
      <c r="J99" s="2">
        <v>807</v>
      </c>
      <c r="K99" s="3" t="s">
        <v>1099</v>
      </c>
    </row>
    <row r="100" spans="1:11">
      <c r="A100" s="1" t="s">
        <v>576</v>
      </c>
      <c r="B100" s="1" t="s">
        <v>577</v>
      </c>
      <c r="C100" s="1" t="s">
        <v>578</v>
      </c>
      <c r="D100" s="1" t="s">
        <v>923</v>
      </c>
      <c r="E100" s="1" t="s">
        <v>1987</v>
      </c>
      <c r="F100" s="1">
        <v>90</v>
      </c>
      <c r="G100" s="1" t="s">
        <v>1988</v>
      </c>
      <c r="I100" s="2" t="s">
        <v>1100</v>
      </c>
      <c r="J100" s="2">
        <v>104</v>
      </c>
      <c r="K100" s="3" t="s">
        <v>1221</v>
      </c>
    </row>
    <row r="101" spans="1:11">
      <c r="A101" s="1" t="s">
        <v>603</v>
      </c>
      <c r="B101" s="1" t="s">
        <v>604</v>
      </c>
      <c r="C101" s="1" t="s">
        <v>605</v>
      </c>
      <c r="D101" s="1" t="s">
        <v>932</v>
      </c>
      <c r="I101" s="2" t="s">
        <v>1101</v>
      </c>
      <c r="J101" s="2">
        <v>496</v>
      </c>
      <c r="K101" s="3" t="s">
        <v>1222</v>
      </c>
    </row>
    <row r="102" spans="1:11">
      <c r="A102" s="1" t="s">
        <v>649</v>
      </c>
      <c r="B102" s="1" t="s">
        <v>650</v>
      </c>
      <c r="C102" s="1" t="s">
        <v>651</v>
      </c>
      <c r="D102" s="1" t="s">
        <v>949</v>
      </c>
      <c r="E102" s="1" t="s">
        <v>2031</v>
      </c>
      <c r="F102" s="1">
        <v>840</v>
      </c>
      <c r="G102" s="1" t="s">
        <v>2032</v>
      </c>
      <c r="I102" s="2" t="s">
        <v>1102</v>
      </c>
      <c r="J102" s="2">
        <v>446</v>
      </c>
      <c r="K102" s="3" t="s">
        <v>1273</v>
      </c>
    </row>
    <row r="103" spans="1:11">
      <c r="A103" s="6" t="s">
        <v>86</v>
      </c>
      <c r="B103" s="6" t="s">
        <v>87</v>
      </c>
      <c r="C103" s="6" t="s">
        <v>88</v>
      </c>
      <c r="D103" s="6" t="s">
        <v>753</v>
      </c>
      <c r="E103" s="6" t="s">
        <v>1652</v>
      </c>
      <c r="F103" s="6">
        <v>840</v>
      </c>
      <c r="G103" s="6" t="s">
        <v>1653</v>
      </c>
      <c r="I103" s="2" t="s">
        <v>1223</v>
      </c>
      <c r="J103" s="2">
        <v>478</v>
      </c>
      <c r="K103" s="3" t="s">
        <v>1224</v>
      </c>
    </row>
    <row r="104" spans="1:11">
      <c r="A104" s="1" t="s">
        <v>684</v>
      </c>
      <c r="B104" s="1" t="s">
        <v>685</v>
      </c>
      <c r="C104" s="1" t="s">
        <v>686</v>
      </c>
      <c r="D104" s="1" t="s">
        <v>961</v>
      </c>
      <c r="E104" s="1" t="s">
        <v>2055</v>
      </c>
      <c r="F104" s="1">
        <v>840</v>
      </c>
      <c r="G104" s="1" t="s">
        <v>2056</v>
      </c>
      <c r="I104" s="2" t="s">
        <v>1103</v>
      </c>
      <c r="J104" s="2">
        <v>480</v>
      </c>
      <c r="K104" s="3" t="s">
        <v>1225</v>
      </c>
    </row>
    <row r="105" spans="1:11">
      <c r="A105" s="1" t="s">
        <v>687</v>
      </c>
      <c r="B105" s="1" t="s">
        <v>688</v>
      </c>
      <c r="C105" s="1" t="s">
        <v>689</v>
      </c>
      <c r="D105" s="1" t="s">
        <v>962</v>
      </c>
      <c r="I105" s="2" t="s">
        <v>1104</v>
      </c>
      <c r="J105" s="2">
        <v>462</v>
      </c>
      <c r="K105" s="3" t="s">
        <v>1226</v>
      </c>
    </row>
    <row r="106" spans="1:11">
      <c r="A106" s="6" t="s">
        <v>2082</v>
      </c>
      <c r="B106" s="6" t="s">
        <v>3</v>
      </c>
      <c r="C106" s="6" t="s">
        <v>4</v>
      </c>
      <c r="D106" s="6" t="s">
        <v>725</v>
      </c>
      <c r="E106" s="6" t="s">
        <v>1044</v>
      </c>
      <c r="F106" s="6">
        <v>978</v>
      </c>
      <c r="G106" s="6" t="s">
        <v>1045</v>
      </c>
      <c r="I106" s="2" t="s">
        <v>1105</v>
      </c>
      <c r="J106" s="2">
        <v>454</v>
      </c>
      <c r="K106" s="3" t="s">
        <v>1106</v>
      </c>
    </row>
    <row r="107" spans="1:11">
      <c r="A107" s="1" t="s">
        <v>286</v>
      </c>
      <c r="B107" s="1" t="s">
        <v>287</v>
      </c>
      <c r="C107" s="1" t="s">
        <v>288</v>
      </c>
      <c r="D107" s="1" t="s">
        <v>823</v>
      </c>
      <c r="E107" s="1" t="s">
        <v>1787</v>
      </c>
      <c r="F107" s="1">
        <v>356</v>
      </c>
      <c r="G107" s="1" t="s">
        <v>1788</v>
      </c>
      <c r="I107" s="2" t="s">
        <v>1107</v>
      </c>
      <c r="J107" s="2">
        <v>484</v>
      </c>
      <c r="K107" s="3" t="s">
        <v>1227</v>
      </c>
    </row>
    <row r="108" spans="1:11">
      <c r="A108" s="1" t="s">
        <v>289</v>
      </c>
      <c r="B108" s="1" t="s">
        <v>290</v>
      </c>
      <c r="C108" s="1" t="s">
        <v>291</v>
      </c>
      <c r="D108" s="1" t="s">
        <v>824</v>
      </c>
      <c r="E108" s="1" t="s">
        <v>1789</v>
      </c>
      <c r="F108" s="1">
        <v>360</v>
      </c>
      <c r="G108" s="1" t="s">
        <v>1790</v>
      </c>
      <c r="I108" s="2" t="s">
        <v>1108</v>
      </c>
      <c r="J108" s="2">
        <v>458</v>
      </c>
      <c r="K108" s="3" t="s">
        <v>1228</v>
      </c>
    </row>
    <row r="109" spans="1:11">
      <c r="A109" s="1" t="s">
        <v>294</v>
      </c>
      <c r="B109" s="1" t="s">
        <v>295</v>
      </c>
      <c r="C109" s="1" t="s">
        <v>296</v>
      </c>
      <c r="D109" s="1" t="s">
        <v>826</v>
      </c>
      <c r="E109" s="1" t="s">
        <v>1793</v>
      </c>
      <c r="F109" s="1">
        <v>368</v>
      </c>
      <c r="G109" s="1" t="s">
        <v>1794</v>
      </c>
      <c r="I109" s="2" t="s">
        <v>1109</v>
      </c>
      <c r="J109" s="2">
        <v>943</v>
      </c>
      <c r="K109" s="3" t="s">
        <v>1229</v>
      </c>
    </row>
    <row r="110" spans="1:11">
      <c r="A110" s="1" t="s">
        <v>713</v>
      </c>
      <c r="B110" s="1" t="s">
        <v>292</v>
      </c>
      <c r="C110" s="1" t="s">
        <v>293</v>
      </c>
      <c r="D110" s="1" t="s">
        <v>825</v>
      </c>
      <c r="E110" s="1" t="s">
        <v>1791</v>
      </c>
      <c r="F110" s="1">
        <v>364</v>
      </c>
      <c r="G110" s="1" t="s">
        <v>1792</v>
      </c>
      <c r="I110" s="2" t="s">
        <v>1110</v>
      </c>
      <c r="J110" s="2">
        <v>516</v>
      </c>
      <c r="K110" s="3" t="s">
        <v>1230</v>
      </c>
    </row>
    <row r="111" spans="1:11">
      <c r="A111" s="1" t="s">
        <v>297</v>
      </c>
      <c r="B111" s="1" t="s">
        <v>298</v>
      </c>
      <c r="C111" s="1" t="s">
        <v>299</v>
      </c>
      <c r="D111" s="1" t="s">
        <v>827</v>
      </c>
      <c r="E111" s="1" t="s">
        <v>1795</v>
      </c>
      <c r="F111" s="1">
        <v>978</v>
      </c>
      <c r="G111" s="1" t="s">
        <v>1796</v>
      </c>
      <c r="I111" s="2" t="s">
        <v>1111</v>
      </c>
      <c r="J111" s="2">
        <v>566</v>
      </c>
      <c r="K111" s="3" t="s">
        <v>1231</v>
      </c>
    </row>
    <row r="112" spans="1:11">
      <c r="A112" s="1" t="s">
        <v>283</v>
      </c>
      <c r="B112" s="1" t="s">
        <v>284</v>
      </c>
      <c r="C112" s="1" t="s">
        <v>285</v>
      </c>
      <c r="D112" s="1" t="s">
        <v>822</v>
      </c>
      <c r="E112" s="1" t="s">
        <v>1785</v>
      </c>
      <c r="F112" s="1">
        <v>352</v>
      </c>
      <c r="G112" s="1" t="s">
        <v>1786</v>
      </c>
      <c r="I112" s="2" t="s">
        <v>1112</v>
      </c>
      <c r="J112" s="2">
        <v>558</v>
      </c>
      <c r="K112" s="3" t="s">
        <v>1232</v>
      </c>
    </row>
    <row r="113" spans="1:11">
      <c r="A113" s="1" t="s">
        <v>303</v>
      </c>
      <c r="B113" s="1" t="s">
        <v>304</v>
      </c>
      <c r="C113" s="1" t="s">
        <v>305</v>
      </c>
      <c r="D113" s="1" t="s">
        <v>829</v>
      </c>
      <c r="E113" s="1" t="s">
        <v>1799</v>
      </c>
      <c r="F113" s="1">
        <v>376</v>
      </c>
      <c r="G113" s="1" t="s">
        <v>1800</v>
      </c>
      <c r="I113" s="2" t="s">
        <v>1113</v>
      </c>
      <c r="J113" s="2">
        <v>578</v>
      </c>
      <c r="K113" s="3" t="s">
        <v>1233</v>
      </c>
    </row>
    <row r="114" spans="1:11">
      <c r="A114" s="1" t="s">
        <v>306</v>
      </c>
      <c r="B114" s="1" t="s">
        <v>307</v>
      </c>
      <c r="C114" s="1" t="s">
        <v>308</v>
      </c>
      <c r="D114" s="1" t="s">
        <v>830</v>
      </c>
      <c r="E114" s="1" t="s">
        <v>1801</v>
      </c>
      <c r="F114" s="1">
        <v>978</v>
      </c>
      <c r="G114" s="1" t="s">
        <v>1802</v>
      </c>
      <c r="I114" s="2" t="s">
        <v>1114</v>
      </c>
      <c r="J114" s="2">
        <v>524</v>
      </c>
      <c r="K114" s="3" t="s">
        <v>1234</v>
      </c>
    </row>
    <row r="115" spans="1:11">
      <c r="A115" s="1" t="s">
        <v>309</v>
      </c>
      <c r="B115" s="1" t="s">
        <v>310</v>
      </c>
      <c r="C115" s="1" t="s">
        <v>311</v>
      </c>
      <c r="D115" s="1" t="s">
        <v>831</v>
      </c>
      <c r="E115" s="1" t="s">
        <v>1803</v>
      </c>
      <c r="F115" s="1">
        <v>388</v>
      </c>
      <c r="G115" s="1" t="s">
        <v>1804</v>
      </c>
      <c r="I115" s="2" t="s">
        <v>1115</v>
      </c>
      <c r="J115" s="2">
        <v>554</v>
      </c>
      <c r="K115" s="3" t="s">
        <v>1235</v>
      </c>
    </row>
    <row r="116" spans="1:11">
      <c r="A116" s="1" t="s">
        <v>312</v>
      </c>
      <c r="B116" s="1" t="s">
        <v>313</v>
      </c>
      <c r="C116" s="1" t="s">
        <v>314</v>
      </c>
      <c r="D116" s="1" t="s">
        <v>832</v>
      </c>
      <c r="E116" s="1" t="s">
        <v>1805</v>
      </c>
      <c r="F116" s="1">
        <v>392</v>
      </c>
      <c r="G116" s="1" t="s">
        <v>1806</v>
      </c>
      <c r="I116" s="2" t="s">
        <v>1116</v>
      </c>
      <c r="J116" s="2">
        <v>512</v>
      </c>
      <c r="K116" s="3" t="s">
        <v>1236</v>
      </c>
    </row>
    <row r="117" spans="1:11">
      <c r="A117" s="1" t="s">
        <v>315</v>
      </c>
      <c r="B117" s="1" t="s">
        <v>316</v>
      </c>
      <c r="C117" s="1" t="s">
        <v>317</v>
      </c>
      <c r="D117" s="1" t="s">
        <v>833</v>
      </c>
      <c r="E117" s="1" t="s">
        <v>1807</v>
      </c>
      <c r="F117" s="1">
        <v>0</v>
      </c>
      <c r="G117" s="1" t="s">
        <v>1808</v>
      </c>
      <c r="I117" s="2" t="s">
        <v>1117</v>
      </c>
      <c r="J117" s="2">
        <v>590</v>
      </c>
      <c r="K117" s="3" t="s">
        <v>2075</v>
      </c>
    </row>
    <row r="118" spans="1:11">
      <c r="A118" s="1" t="s">
        <v>318</v>
      </c>
      <c r="B118" s="1" t="s">
        <v>319</v>
      </c>
      <c r="C118" s="1" t="s">
        <v>320</v>
      </c>
      <c r="D118" s="1" t="s">
        <v>834</v>
      </c>
      <c r="E118" s="1" t="s">
        <v>1809</v>
      </c>
      <c r="F118" s="1">
        <v>400</v>
      </c>
      <c r="G118" s="1" t="s">
        <v>1810</v>
      </c>
      <c r="I118" s="2" t="s">
        <v>1118</v>
      </c>
      <c r="J118" s="2">
        <v>604</v>
      </c>
      <c r="K118" s="3" t="s">
        <v>1119</v>
      </c>
    </row>
    <row r="119" spans="1:11">
      <c r="A119" s="1" t="s">
        <v>321</v>
      </c>
      <c r="B119" s="1" t="s">
        <v>322</v>
      </c>
      <c r="C119" s="1" t="s">
        <v>323</v>
      </c>
      <c r="D119" s="1" t="s">
        <v>835</v>
      </c>
      <c r="E119" s="1" t="s">
        <v>1811</v>
      </c>
      <c r="F119" s="1">
        <v>398</v>
      </c>
      <c r="G119" s="1" t="s">
        <v>1812</v>
      </c>
      <c r="I119" s="2" t="s">
        <v>1120</v>
      </c>
      <c r="J119" s="2">
        <v>598</v>
      </c>
      <c r="K119" s="3" t="s">
        <v>2080</v>
      </c>
    </row>
    <row r="120" spans="1:11">
      <c r="A120" s="1" t="s">
        <v>324</v>
      </c>
      <c r="B120" s="1" t="s">
        <v>325</v>
      </c>
      <c r="C120" s="1" t="s">
        <v>326</v>
      </c>
      <c r="D120" s="1" t="s">
        <v>836</v>
      </c>
      <c r="E120" s="1" t="s">
        <v>1813</v>
      </c>
      <c r="F120" s="1">
        <v>404</v>
      </c>
      <c r="G120" s="1" t="s">
        <v>1814</v>
      </c>
      <c r="I120" s="2" t="s">
        <v>1121</v>
      </c>
      <c r="J120" s="2">
        <v>608</v>
      </c>
      <c r="K120" s="3" t="s">
        <v>1237</v>
      </c>
    </row>
    <row r="121" spans="1:11">
      <c r="A121" s="1" t="s">
        <v>327</v>
      </c>
      <c r="B121" s="1" t="s">
        <v>328</v>
      </c>
      <c r="C121" s="1" t="s">
        <v>329</v>
      </c>
      <c r="D121" s="1" t="s">
        <v>837</v>
      </c>
      <c r="I121" s="2" t="s">
        <v>1122</v>
      </c>
      <c r="J121" s="2">
        <v>586</v>
      </c>
      <c r="K121" s="3" t="s">
        <v>1238</v>
      </c>
    </row>
    <row r="122" spans="1:11">
      <c r="A122" s="1" t="s">
        <v>1274</v>
      </c>
      <c r="B122" s="1" t="s">
        <v>1275</v>
      </c>
      <c r="C122" s="1" t="s">
        <v>1276</v>
      </c>
      <c r="D122" s="1" t="s">
        <v>1180</v>
      </c>
      <c r="E122" s="1" t="s">
        <v>1819</v>
      </c>
      <c r="F122" s="1">
        <v>978</v>
      </c>
      <c r="G122" s="1" t="s">
        <v>1820</v>
      </c>
      <c r="I122" s="2" t="s">
        <v>1123</v>
      </c>
      <c r="J122" s="2">
        <v>985</v>
      </c>
      <c r="K122" s="3" t="s">
        <v>1239</v>
      </c>
    </row>
    <row r="123" spans="1:11">
      <c r="A123" s="1" t="s">
        <v>2091</v>
      </c>
      <c r="B123" s="1" t="s">
        <v>336</v>
      </c>
      <c r="C123" s="1" t="s">
        <v>337</v>
      </c>
      <c r="D123" s="1" t="s">
        <v>840</v>
      </c>
      <c r="E123" s="1" t="s">
        <v>1821</v>
      </c>
      <c r="F123" s="1">
        <v>414</v>
      </c>
      <c r="G123" s="1" t="s">
        <v>2088</v>
      </c>
      <c r="I123" s="2" t="s">
        <v>1124</v>
      </c>
      <c r="J123" s="2">
        <v>600</v>
      </c>
      <c r="K123" s="3" t="s">
        <v>1125</v>
      </c>
    </row>
    <row r="124" spans="1:11">
      <c r="A124" s="1" t="s">
        <v>349</v>
      </c>
      <c r="B124" s="1" t="s">
        <v>350</v>
      </c>
      <c r="C124" s="1" t="s">
        <v>351</v>
      </c>
      <c r="D124" s="1" t="s">
        <v>845</v>
      </c>
      <c r="E124" s="1" t="s">
        <v>1830</v>
      </c>
      <c r="F124" s="1">
        <v>426</v>
      </c>
      <c r="G124" s="1" t="s">
        <v>1831</v>
      </c>
      <c r="I124" s="2" t="s">
        <v>1126</v>
      </c>
      <c r="J124" s="2">
        <v>634</v>
      </c>
      <c r="K124" s="3" t="s">
        <v>2089</v>
      </c>
    </row>
    <row r="125" spans="1:11">
      <c r="A125" s="1" t="s">
        <v>343</v>
      </c>
      <c r="B125" s="1" t="s">
        <v>344</v>
      </c>
      <c r="C125" s="1" t="s">
        <v>345</v>
      </c>
      <c r="D125" s="1" t="s">
        <v>843</v>
      </c>
      <c r="E125" s="1" t="s">
        <v>1826</v>
      </c>
      <c r="F125" s="1">
        <v>978</v>
      </c>
      <c r="G125" s="1" t="s">
        <v>1827</v>
      </c>
      <c r="I125" s="2" t="s">
        <v>1127</v>
      </c>
      <c r="J125" s="2">
        <v>946</v>
      </c>
      <c r="K125" s="3" t="s">
        <v>1240</v>
      </c>
    </row>
    <row r="126" spans="1:11">
      <c r="A126" s="1" t="s">
        <v>346</v>
      </c>
      <c r="B126" s="1" t="s">
        <v>347</v>
      </c>
      <c r="C126" s="1" t="s">
        <v>348</v>
      </c>
      <c r="D126" s="1" t="s">
        <v>844</v>
      </c>
      <c r="E126" s="1" t="s">
        <v>1828</v>
      </c>
      <c r="F126" s="1">
        <v>422</v>
      </c>
      <c r="G126" s="1" t="s">
        <v>1829</v>
      </c>
      <c r="I126" s="2" t="s">
        <v>1128</v>
      </c>
      <c r="J126" s="2">
        <v>941</v>
      </c>
      <c r="K126" s="3" t="s">
        <v>1241</v>
      </c>
    </row>
    <row r="127" spans="1:11">
      <c r="A127" s="1" t="s">
        <v>352</v>
      </c>
      <c r="B127" s="1" t="s">
        <v>353</v>
      </c>
      <c r="C127" s="1" t="s">
        <v>354</v>
      </c>
      <c r="D127" s="1" t="s">
        <v>846</v>
      </c>
      <c r="E127" s="1" t="s">
        <v>1832</v>
      </c>
      <c r="F127" s="1">
        <v>430</v>
      </c>
      <c r="G127" s="1" t="s">
        <v>1833</v>
      </c>
      <c r="I127" s="2" t="s">
        <v>1129</v>
      </c>
      <c r="J127" s="2">
        <v>643</v>
      </c>
      <c r="K127" s="3" t="s">
        <v>1242</v>
      </c>
    </row>
    <row r="128" spans="1:11">
      <c r="A128" s="1" t="s">
        <v>355</v>
      </c>
      <c r="B128" s="1" t="s">
        <v>356</v>
      </c>
      <c r="C128" s="1" t="s">
        <v>357</v>
      </c>
      <c r="D128" s="1" t="s">
        <v>847</v>
      </c>
      <c r="E128" s="1" t="s">
        <v>1834</v>
      </c>
      <c r="F128" s="1">
        <v>434</v>
      </c>
      <c r="G128" s="1" t="s">
        <v>1835</v>
      </c>
      <c r="I128" s="2" t="s">
        <v>1130</v>
      </c>
      <c r="J128" s="2">
        <v>646</v>
      </c>
      <c r="K128" s="3" t="s">
        <v>1243</v>
      </c>
    </row>
    <row r="129" spans="1:11">
      <c r="A129" s="1" t="s">
        <v>358</v>
      </c>
      <c r="B129" s="1" t="s">
        <v>359</v>
      </c>
      <c r="C129" s="1" t="s">
        <v>360</v>
      </c>
      <c r="D129" s="1" t="s">
        <v>848</v>
      </c>
      <c r="E129" s="1" t="s">
        <v>1836</v>
      </c>
      <c r="F129" s="1">
        <v>756</v>
      </c>
      <c r="G129" s="1" t="s">
        <v>1837</v>
      </c>
      <c r="I129" s="2" t="s">
        <v>1131</v>
      </c>
      <c r="J129" s="2">
        <v>682</v>
      </c>
      <c r="K129" s="3" t="s">
        <v>1244</v>
      </c>
    </row>
    <row r="130" spans="1:11">
      <c r="A130" s="1" t="s">
        <v>361</v>
      </c>
      <c r="B130" s="1" t="s">
        <v>362</v>
      </c>
      <c r="C130" s="1" t="s">
        <v>363</v>
      </c>
      <c r="D130" s="1" t="s">
        <v>849</v>
      </c>
      <c r="E130" s="1" t="s">
        <v>1838</v>
      </c>
      <c r="F130" s="1">
        <v>978</v>
      </c>
      <c r="G130" s="1" t="s">
        <v>1839</v>
      </c>
      <c r="I130" s="2" t="s">
        <v>1132</v>
      </c>
      <c r="J130" s="2">
        <v>90</v>
      </c>
      <c r="K130" s="3" t="s">
        <v>1245</v>
      </c>
    </row>
    <row r="131" spans="1:11">
      <c r="A131" s="1" t="s">
        <v>364</v>
      </c>
      <c r="B131" s="1" t="s">
        <v>365</v>
      </c>
      <c r="C131" s="1" t="s">
        <v>366</v>
      </c>
      <c r="D131" s="1" t="s">
        <v>850</v>
      </c>
      <c r="E131" s="1" t="s">
        <v>1840</v>
      </c>
      <c r="F131" s="1">
        <v>978</v>
      </c>
      <c r="G131" s="1" t="s">
        <v>1841</v>
      </c>
      <c r="I131" s="2" t="s">
        <v>1133</v>
      </c>
      <c r="J131" s="2">
        <v>690</v>
      </c>
      <c r="K131" s="3" t="s">
        <v>1246</v>
      </c>
    </row>
    <row r="132" spans="1:11">
      <c r="A132" s="1" t="s">
        <v>705</v>
      </c>
      <c r="B132" s="1" t="s">
        <v>132</v>
      </c>
      <c r="C132" s="1" t="s">
        <v>133</v>
      </c>
      <c r="D132" s="1" t="s">
        <v>769</v>
      </c>
      <c r="E132" s="1" t="s">
        <v>1842</v>
      </c>
      <c r="F132" s="1">
        <v>446</v>
      </c>
      <c r="G132" s="1" t="s">
        <v>1843</v>
      </c>
      <c r="I132" s="2" t="s">
        <v>1134</v>
      </c>
      <c r="J132" s="2">
        <v>938</v>
      </c>
      <c r="K132" s="3" t="s">
        <v>1247</v>
      </c>
    </row>
    <row r="133" spans="1:11">
      <c r="A133" s="1" t="s">
        <v>715</v>
      </c>
      <c r="B133" s="1" t="s">
        <v>367</v>
      </c>
      <c r="C133" s="1" t="s">
        <v>1844</v>
      </c>
      <c r="D133" s="1" t="s">
        <v>851</v>
      </c>
      <c r="E133" s="1" t="s">
        <v>1845</v>
      </c>
      <c r="F133" s="1">
        <v>807</v>
      </c>
      <c r="G133" s="1" t="s">
        <v>1846</v>
      </c>
      <c r="I133" s="2" t="s">
        <v>1135</v>
      </c>
      <c r="J133" s="2">
        <v>752</v>
      </c>
      <c r="K133" s="3" t="s">
        <v>1248</v>
      </c>
    </row>
    <row r="134" spans="1:11">
      <c r="A134" s="1" t="s">
        <v>369</v>
      </c>
      <c r="B134" s="1" t="s">
        <v>370</v>
      </c>
      <c r="C134" s="1" t="s">
        <v>371</v>
      </c>
      <c r="D134" s="1" t="s">
        <v>852</v>
      </c>
      <c r="E134" s="1" t="s">
        <v>1847</v>
      </c>
      <c r="F134" s="1">
        <v>969</v>
      </c>
      <c r="G134" s="1" t="s">
        <v>1848</v>
      </c>
      <c r="I134" s="2" t="s">
        <v>1136</v>
      </c>
      <c r="J134" s="2">
        <v>702</v>
      </c>
      <c r="K134" s="3" t="s">
        <v>1249</v>
      </c>
    </row>
    <row r="135" spans="1:11">
      <c r="A135" s="1" t="s">
        <v>375</v>
      </c>
      <c r="B135" s="1" t="s">
        <v>376</v>
      </c>
      <c r="C135" s="1" t="s">
        <v>377</v>
      </c>
      <c r="D135" s="1" t="s">
        <v>854</v>
      </c>
      <c r="E135" s="1" t="s">
        <v>1851</v>
      </c>
      <c r="F135" s="1">
        <v>458</v>
      </c>
      <c r="G135" s="1" t="s">
        <v>1852</v>
      </c>
      <c r="I135" s="2" t="s">
        <v>1137</v>
      </c>
      <c r="J135" s="2">
        <v>654</v>
      </c>
      <c r="K135" s="3" t="s">
        <v>1250</v>
      </c>
    </row>
    <row r="136" spans="1:11">
      <c r="A136" s="1" t="s">
        <v>372</v>
      </c>
      <c r="B136" s="1" t="s">
        <v>373</v>
      </c>
      <c r="C136" s="1" t="s">
        <v>374</v>
      </c>
      <c r="D136" s="1" t="s">
        <v>853</v>
      </c>
      <c r="E136" s="1" t="s">
        <v>1849</v>
      </c>
      <c r="F136" s="1">
        <v>454</v>
      </c>
      <c r="G136" s="1" t="s">
        <v>1850</v>
      </c>
      <c r="I136" s="2" t="s">
        <v>1138</v>
      </c>
      <c r="J136" s="2">
        <v>694</v>
      </c>
      <c r="K136" s="3" t="s">
        <v>1139</v>
      </c>
    </row>
    <row r="137" spans="1:11">
      <c r="A137" s="1" t="s">
        <v>378</v>
      </c>
      <c r="B137" s="1" t="s">
        <v>379</v>
      </c>
      <c r="C137" s="1" t="s">
        <v>380</v>
      </c>
      <c r="D137" s="1" t="s">
        <v>855</v>
      </c>
      <c r="E137" s="1" t="s">
        <v>1853</v>
      </c>
      <c r="F137" s="1">
        <v>462</v>
      </c>
      <c r="G137" s="1" t="s">
        <v>1854</v>
      </c>
      <c r="I137" s="2" t="s">
        <v>1140</v>
      </c>
      <c r="J137" s="2">
        <v>706</v>
      </c>
      <c r="K137" s="3" t="s">
        <v>1990</v>
      </c>
    </row>
    <row r="138" spans="1:11">
      <c r="A138" s="1" t="s">
        <v>381</v>
      </c>
      <c r="B138" s="1" t="s">
        <v>382</v>
      </c>
      <c r="C138" s="1" t="s">
        <v>383</v>
      </c>
      <c r="D138" s="1" t="s">
        <v>856</v>
      </c>
      <c r="E138" s="1" t="s">
        <v>1855</v>
      </c>
      <c r="F138" s="1">
        <v>952</v>
      </c>
      <c r="G138" s="1" t="s">
        <v>1856</v>
      </c>
      <c r="I138" s="2" t="s">
        <v>1141</v>
      </c>
      <c r="J138" s="2">
        <v>968</v>
      </c>
      <c r="K138" s="3" t="s">
        <v>1142</v>
      </c>
    </row>
    <row r="139" spans="1:11">
      <c r="A139" s="1" t="s">
        <v>711</v>
      </c>
      <c r="B139" s="1" t="s">
        <v>200</v>
      </c>
      <c r="C139" s="1" t="s">
        <v>201</v>
      </c>
      <c r="D139" s="1" t="s">
        <v>793</v>
      </c>
      <c r="E139" s="1" t="s">
        <v>1723</v>
      </c>
      <c r="F139" s="1">
        <v>238</v>
      </c>
      <c r="G139" s="1" t="s">
        <v>1724</v>
      </c>
      <c r="I139" s="2" t="s">
        <v>1143</v>
      </c>
      <c r="J139" s="2">
        <v>728</v>
      </c>
      <c r="K139" s="3" t="s">
        <v>1251</v>
      </c>
    </row>
    <row r="140" spans="1:11">
      <c r="A140" s="1" t="s">
        <v>384</v>
      </c>
      <c r="B140" s="1" t="s">
        <v>385</v>
      </c>
      <c r="C140" s="1" t="s">
        <v>386</v>
      </c>
      <c r="D140" s="1" t="s">
        <v>857</v>
      </c>
      <c r="E140" s="1" t="s">
        <v>1857</v>
      </c>
      <c r="F140" s="1">
        <v>978</v>
      </c>
      <c r="G140" s="1" t="s">
        <v>1858</v>
      </c>
      <c r="I140" s="2" t="s">
        <v>1252</v>
      </c>
      <c r="J140" s="2">
        <v>678</v>
      </c>
      <c r="K140" s="3" t="s">
        <v>1253</v>
      </c>
    </row>
    <row r="141" spans="1:11">
      <c r="A141" s="1" t="s">
        <v>421</v>
      </c>
      <c r="B141" s="1" t="s">
        <v>422</v>
      </c>
      <c r="C141" s="1" t="s">
        <v>423</v>
      </c>
      <c r="D141" s="1" t="s">
        <v>870</v>
      </c>
      <c r="E141" s="1" t="s">
        <v>1885</v>
      </c>
      <c r="F141" s="1">
        <v>504</v>
      </c>
      <c r="G141" s="1" t="s">
        <v>1886</v>
      </c>
      <c r="I141" s="2" t="s">
        <v>1144</v>
      </c>
      <c r="J141" s="2">
        <v>760</v>
      </c>
      <c r="K141" s="3" t="s">
        <v>1254</v>
      </c>
    </row>
    <row r="142" spans="1:11">
      <c r="A142" s="1" t="s">
        <v>390</v>
      </c>
      <c r="B142" s="1" t="s">
        <v>391</v>
      </c>
      <c r="C142" s="1" t="s">
        <v>392</v>
      </c>
      <c r="D142" s="1" t="s">
        <v>859</v>
      </c>
      <c r="E142" s="1" t="s">
        <v>1861</v>
      </c>
      <c r="F142" s="1">
        <v>978</v>
      </c>
      <c r="G142" s="1" t="s">
        <v>1862</v>
      </c>
      <c r="I142" s="2" t="s">
        <v>1869</v>
      </c>
      <c r="J142" s="2">
        <v>748</v>
      </c>
      <c r="K142" s="3" t="s">
        <v>1870</v>
      </c>
    </row>
    <row r="143" spans="1:11">
      <c r="A143" s="1" t="s">
        <v>396</v>
      </c>
      <c r="B143" s="1" t="s">
        <v>397</v>
      </c>
      <c r="C143" s="1" t="s">
        <v>398</v>
      </c>
      <c r="D143" s="1" t="s">
        <v>861</v>
      </c>
      <c r="E143" s="1" t="s">
        <v>1865</v>
      </c>
      <c r="F143" s="1">
        <v>480</v>
      </c>
      <c r="G143" s="1" t="s">
        <v>1866</v>
      </c>
      <c r="I143" s="2" t="s">
        <v>1146</v>
      </c>
      <c r="J143" s="2">
        <v>764</v>
      </c>
      <c r="K143" s="3" t="s">
        <v>1256</v>
      </c>
    </row>
    <row r="144" spans="1:11">
      <c r="A144" s="1" t="s">
        <v>393</v>
      </c>
      <c r="B144" s="1" t="s">
        <v>394</v>
      </c>
      <c r="C144" s="1" t="s">
        <v>395</v>
      </c>
      <c r="D144" s="1" t="s">
        <v>860</v>
      </c>
      <c r="E144" s="1" t="s">
        <v>1863</v>
      </c>
      <c r="F144" s="1">
        <v>478</v>
      </c>
      <c r="G144" s="1" t="s">
        <v>1864</v>
      </c>
      <c r="I144" s="2" t="s">
        <v>1147</v>
      </c>
      <c r="J144" s="2">
        <v>972</v>
      </c>
      <c r="K144" s="3" t="s">
        <v>618</v>
      </c>
    </row>
    <row r="145" spans="1:11">
      <c r="A145" s="1" t="s">
        <v>399</v>
      </c>
      <c r="B145" s="1" t="s">
        <v>400</v>
      </c>
      <c r="C145" s="1" t="s">
        <v>401</v>
      </c>
      <c r="D145" s="1" t="s">
        <v>862</v>
      </c>
      <c r="E145" s="1" t="s">
        <v>1867</v>
      </c>
      <c r="F145" s="1">
        <v>978</v>
      </c>
      <c r="G145" s="1" t="s">
        <v>1868</v>
      </c>
      <c r="I145" s="2" t="s">
        <v>1148</v>
      </c>
      <c r="J145" s="2">
        <v>934</v>
      </c>
      <c r="K145" s="3" t="s">
        <v>1257</v>
      </c>
    </row>
    <row r="146" spans="1:11">
      <c r="A146" s="1" t="s">
        <v>402</v>
      </c>
      <c r="B146" s="1" t="s">
        <v>403</v>
      </c>
      <c r="C146" s="1" t="s">
        <v>404</v>
      </c>
      <c r="D146" s="1" t="s">
        <v>863</v>
      </c>
      <c r="E146" s="1" t="s">
        <v>1871</v>
      </c>
      <c r="F146" s="1">
        <v>484</v>
      </c>
      <c r="G146" s="1" t="s">
        <v>1872</v>
      </c>
      <c r="I146" s="2" t="s">
        <v>1149</v>
      </c>
      <c r="J146" s="2">
        <v>788</v>
      </c>
      <c r="K146" s="3" t="s">
        <v>1150</v>
      </c>
    </row>
    <row r="147" spans="1:11">
      <c r="A147" s="1" t="s">
        <v>716</v>
      </c>
      <c r="B147" s="1" t="s">
        <v>405</v>
      </c>
      <c r="C147" s="1" t="s">
        <v>406</v>
      </c>
      <c r="D147" s="1" t="s">
        <v>864</v>
      </c>
      <c r="E147" s="1" t="s">
        <v>1873</v>
      </c>
      <c r="F147" s="1">
        <v>840</v>
      </c>
      <c r="G147" s="1" t="s">
        <v>1874</v>
      </c>
      <c r="I147" s="2" t="s">
        <v>1151</v>
      </c>
      <c r="J147" s="2">
        <v>776</v>
      </c>
      <c r="K147" s="3" t="s">
        <v>1258</v>
      </c>
    </row>
    <row r="148" spans="1:11">
      <c r="A148" s="1" t="s">
        <v>407</v>
      </c>
      <c r="B148" s="1" t="s">
        <v>408</v>
      </c>
      <c r="C148" s="1" t="s">
        <v>409</v>
      </c>
      <c r="D148" s="1" t="s">
        <v>865</v>
      </c>
      <c r="E148" s="1" t="s">
        <v>1875</v>
      </c>
      <c r="F148" s="1">
        <v>498</v>
      </c>
      <c r="G148" s="1" t="s">
        <v>1876</v>
      </c>
      <c r="I148" s="2" t="s">
        <v>1152</v>
      </c>
      <c r="J148" s="2">
        <v>949</v>
      </c>
      <c r="K148" s="3" t="s">
        <v>1153</v>
      </c>
    </row>
    <row r="149" spans="1:11">
      <c r="A149" s="1" t="s">
        <v>410</v>
      </c>
      <c r="B149" s="1" t="s">
        <v>411</v>
      </c>
      <c r="C149" s="1" t="s">
        <v>412</v>
      </c>
      <c r="D149" s="1" t="s">
        <v>866</v>
      </c>
      <c r="E149" s="1" t="s">
        <v>1877</v>
      </c>
      <c r="F149" s="1">
        <v>978</v>
      </c>
      <c r="G149" s="1" t="s">
        <v>1878</v>
      </c>
      <c r="I149" s="2" t="s">
        <v>1154</v>
      </c>
      <c r="J149" s="2">
        <v>780</v>
      </c>
      <c r="K149" s="3" t="s">
        <v>1259</v>
      </c>
    </row>
    <row r="150" spans="1:11">
      <c r="A150" s="1" t="s">
        <v>413</v>
      </c>
      <c r="B150" s="1" t="s">
        <v>414</v>
      </c>
      <c r="C150" s="1" t="s">
        <v>415</v>
      </c>
      <c r="D150" s="1" t="s">
        <v>867</v>
      </c>
      <c r="E150" s="1" t="s">
        <v>1879</v>
      </c>
      <c r="F150" s="1">
        <v>496</v>
      </c>
      <c r="G150" s="1" t="s">
        <v>1880</v>
      </c>
      <c r="I150" s="2" t="s">
        <v>1260</v>
      </c>
      <c r="J150" s="2">
        <v>0</v>
      </c>
      <c r="K150" s="3" t="s">
        <v>1261</v>
      </c>
    </row>
    <row r="151" spans="1:11">
      <c r="A151" s="1" t="s">
        <v>2090</v>
      </c>
      <c r="B151" s="1" t="s">
        <v>416</v>
      </c>
      <c r="C151" s="1" t="s">
        <v>417</v>
      </c>
      <c r="D151" s="1" t="s">
        <v>868</v>
      </c>
      <c r="E151" s="1" t="s">
        <v>1881</v>
      </c>
      <c r="F151" s="1">
        <v>978</v>
      </c>
      <c r="G151" s="1" t="s">
        <v>1882</v>
      </c>
      <c r="I151" s="2" t="s">
        <v>1155</v>
      </c>
      <c r="J151" s="2">
        <v>901</v>
      </c>
      <c r="K151" s="3" t="s">
        <v>1156</v>
      </c>
    </row>
    <row r="152" spans="1:11">
      <c r="A152" s="1" t="s">
        <v>418</v>
      </c>
      <c r="B152" s="1" t="s">
        <v>419</v>
      </c>
      <c r="C152" s="1" t="s">
        <v>420</v>
      </c>
      <c r="D152" s="1" t="s">
        <v>869</v>
      </c>
      <c r="E152" s="1" t="s">
        <v>1883</v>
      </c>
      <c r="F152" s="1">
        <v>951</v>
      </c>
      <c r="G152" s="1" t="s">
        <v>1884</v>
      </c>
      <c r="I152" s="2" t="s">
        <v>1157</v>
      </c>
      <c r="J152" s="2">
        <v>834</v>
      </c>
      <c r="K152" s="3" t="s">
        <v>1158</v>
      </c>
    </row>
    <row r="153" spans="1:11">
      <c r="A153" s="1" t="s">
        <v>424</v>
      </c>
      <c r="B153" s="1" t="s">
        <v>425</v>
      </c>
      <c r="C153" s="1" t="s">
        <v>426</v>
      </c>
      <c r="D153" s="1" t="s">
        <v>871</v>
      </c>
      <c r="E153" s="1" t="s">
        <v>1887</v>
      </c>
      <c r="F153" s="1">
        <v>943</v>
      </c>
      <c r="G153" s="1" t="s">
        <v>1888</v>
      </c>
      <c r="I153" s="2" t="s">
        <v>1159</v>
      </c>
      <c r="J153" s="2">
        <v>980</v>
      </c>
      <c r="K153" s="3" t="s">
        <v>1262</v>
      </c>
    </row>
    <row r="154" spans="1:11">
      <c r="A154" s="1" t="s">
        <v>427</v>
      </c>
      <c r="B154" s="1" t="s">
        <v>428</v>
      </c>
      <c r="C154" s="1" t="s">
        <v>429</v>
      </c>
      <c r="D154" s="1" t="s">
        <v>872</v>
      </c>
      <c r="E154" s="1" t="s">
        <v>1889</v>
      </c>
      <c r="F154" s="1">
        <v>104</v>
      </c>
      <c r="G154" s="1" t="s">
        <v>1890</v>
      </c>
      <c r="I154" s="2" t="s">
        <v>1160</v>
      </c>
      <c r="J154" s="2">
        <v>800</v>
      </c>
      <c r="K154" s="3" t="s">
        <v>1161</v>
      </c>
    </row>
    <row r="155" spans="1:11">
      <c r="A155" s="1" t="s">
        <v>430</v>
      </c>
      <c r="B155" s="1" t="s">
        <v>431</v>
      </c>
      <c r="C155" s="1" t="s">
        <v>432</v>
      </c>
      <c r="D155" s="1" t="s">
        <v>873</v>
      </c>
      <c r="E155" s="1" t="s">
        <v>1891</v>
      </c>
      <c r="F155" s="1">
        <v>516</v>
      </c>
      <c r="G155" s="1" t="s">
        <v>1892</v>
      </c>
      <c r="I155" s="2" t="s">
        <v>1895</v>
      </c>
      <c r="J155" s="2">
        <v>840</v>
      </c>
      <c r="K155" s="3" t="s">
        <v>1896</v>
      </c>
    </row>
    <row r="156" spans="1:11">
      <c r="A156" s="1" t="s">
        <v>433</v>
      </c>
      <c r="B156" s="1" t="s">
        <v>434</v>
      </c>
      <c r="C156" s="1" t="s">
        <v>435</v>
      </c>
      <c r="D156" s="1" t="s">
        <v>874</v>
      </c>
      <c r="I156" s="2" t="s">
        <v>1899</v>
      </c>
      <c r="J156" s="4"/>
      <c r="K156" s="5"/>
    </row>
    <row r="157" spans="1:11">
      <c r="A157" s="1" t="s">
        <v>436</v>
      </c>
      <c r="B157" s="1" t="s">
        <v>437</v>
      </c>
      <c r="C157" s="1" t="s">
        <v>438</v>
      </c>
      <c r="D157" s="1" t="s">
        <v>875</v>
      </c>
      <c r="E157" s="1" t="s">
        <v>1893</v>
      </c>
      <c r="F157" s="1">
        <v>524</v>
      </c>
      <c r="G157" s="1" t="s">
        <v>1894</v>
      </c>
      <c r="I157" s="2" t="s">
        <v>1163</v>
      </c>
      <c r="J157" s="2">
        <v>858</v>
      </c>
      <c r="K157" s="3" t="s">
        <v>1263</v>
      </c>
    </row>
    <row r="158" spans="1:11">
      <c r="A158" s="1" t="s">
        <v>451</v>
      </c>
      <c r="B158" s="1" t="s">
        <v>452</v>
      </c>
      <c r="C158" s="1" t="s">
        <v>453</v>
      </c>
      <c r="D158" s="1" t="s">
        <v>880</v>
      </c>
      <c r="E158" s="1" t="s">
        <v>1904</v>
      </c>
      <c r="F158" s="1">
        <v>558</v>
      </c>
      <c r="G158" s="1" t="s">
        <v>1905</v>
      </c>
      <c r="I158" s="2" t="s">
        <v>1164</v>
      </c>
      <c r="J158" s="2">
        <v>860</v>
      </c>
      <c r="K158" s="3" t="s">
        <v>2046</v>
      </c>
    </row>
    <row r="159" spans="1:11">
      <c r="A159" s="1" t="s">
        <v>454</v>
      </c>
      <c r="B159" s="1" t="s">
        <v>455</v>
      </c>
      <c r="C159" s="1" t="s">
        <v>456</v>
      </c>
      <c r="D159" s="1" t="s">
        <v>881</v>
      </c>
      <c r="E159" s="1" t="s">
        <v>1906</v>
      </c>
      <c r="F159" s="1">
        <v>952</v>
      </c>
      <c r="G159" s="1" t="s">
        <v>1907</v>
      </c>
      <c r="I159" s="2" t="s">
        <v>1165</v>
      </c>
      <c r="J159" s="2">
        <v>937</v>
      </c>
      <c r="K159" s="3" t="s">
        <v>2081</v>
      </c>
    </row>
    <row r="160" spans="1:11">
      <c r="A160" s="1" t="s">
        <v>457</v>
      </c>
      <c r="B160" s="1" t="s">
        <v>458</v>
      </c>
      <c r="C160" s="1" t="s">
        <v>459</v>
      </c>
      <c r="D160" s="1" t="s">
        <v>882</v>
      </c>
      <c r="E160" s="1" t="s">
        <v>1908</v>
      </c>
      <c r="F160" s="1">
        <v>566</v>
      </c>
      <c r="G160" s="1" t="s">
        <v>1909</v>
      </c>
      <c r="I160" s="2" t="s">
        <v>1166</v>
      </c>
      <c r="J160" s="2">
        <v>704</v>
      </c>
      <c r="K160" s="3" t="s">
        <v>1264</v>
      </c>
    </row>
    <row r="161" spans="1:11">
      <c r="A161" s="1" t="s">
        <v>460</v>
      </c>
      <c r="B161" s="1" t="s">
        <v>461</v>
      </c>
      <c r="C161" s="1" t="s">
        <v>462</v>
      </c>
      <c r="D161" s="1" t="s">
        <v>883</v>
      </c>
      <c r="I161" s="2" t="s">
        <v>1167</v>
      </c>
      <c r="J161" s="2">
        <v>548</v>
      </c>
      <c r="K161" s="3" t="s">
        <v>1265</v>
      </c>
    </row>
    <row r="162" spans="1:11">
      <c r="A162" s="1" t="s">
        <v>469</v>
      </c>
      <c r="B162" s="1" t="s">
        <v>470</v>
      </c>
      <c r="C162" s="1" t="s">
        <v>471</v>
      </c>
      <c r="D162" s="1" t="s">
        <v>886</v>
      </c>
      <c r="E162" s="1" t="s">
        <v>1918</v>
      </c>
      <c r="F162" s="1">
        <v>578</v>
      </c>
      <c r="G162" s="1" t="s">
        <v>1919</v>
      </c>
      <c r="I162" s="2" t="s">
        <v>1168</v>
      </c>
      <c r="J162" s="2">
        <v>882</v>
      </c>
      <c r="K162" s="3" t="s">
        <v>1169</v>
      </c>
    </row>
    <row r="163" spans="1:11">
      <c r="A163" s="1" t="s">
        <v>445</v>
      </c>
      <c r="B163" s="1" t="s">
        <v>446</v>
      </c>
      <c r="C163" s="1" t="s">
        <v>447</v>
      </c>
      <c r="D163" s="1" t="s">
        <v>878</v>
      </c>
      <c r="I163" s="2" t="s">
        <v>1910</v>
      </c>
      <c r="J163" s="2">
        <v>950</v>
      </c>
      <c r="K163" s="3" t="s">
        <v>1911</v>
      </c>
    </row>
    <row r="164" spans="1:11">
      <c r="A164" s="1" t="s">
        <v>448</v>
      </c>
      <c r="B164" s="1" t="s">
        <v>449</v>
      </c>
      <c r="C164" s="1" t="s">
        <v>450</v>
      </c>
      <c r="D164" s="1" t="s">
        <v>879</v>
      </c>
      <c r="E164" s="1" t="s">
        <v>1902</v>
      </c>
      <c r="F164" s="1">
        <v>554</v>
      </c>
      <c r="G164" s="1" t="s">
        <v>1903</v>
      </c>
      <c r="I164" s="2" t="s">
        <v>1912</v>
      </c>
      <c r="J164" s="2">
        <v>951</v>
      </c>
      <c r="K164" s="3" t="s">
        <v>1913</v>
      </c>
    </row>
    <row r="165" spans="1:11">
      <c r="A165" s="1" t="s">
        <v>472</v>
      </c>
      <c r="B165" s="1" t="s">
        <v>473</v>
      </c>
      <c r="C165" s="1" t="s">
        <v>474</v>
      </c>
      <c r="D165" s="1" t="s">
        <v>887</v>
      </c>
      <c r="E165" s="1" t="s">
        <v>1920</v>
      </c>
      <c r="F165" s="1">
        <v>512</v>
      </c>
      <c r="G165" s="1" t="s">
        <v>1921</v>
      </c>
      <c r="I165" s="2" t="s">
        <v>1916</v>
      </c>
      <c r="J165" s="2">
        <v>952</v>
      </c>
      <c r="K165" s="3" t="s">
        <v>1917</v>
      </c>
    </row>
    <row r="166" spans="1:11">
      <c r="A166" s="1" t="s">
        <v>655</v>
      </c>
      <c r="B166" s="1" t="s">
        <v>656</v>
      </c>
      <c r="C166" s="1" t="s">
        <v>657</v>
      </c>
      <c r="D166" s="1" t="s">
        <v>951</v>
      </c>
      <c r="E166" s="1" t="s">
        <v>2035</v>
      </c>
      <c r="F166" s="1">
        <v>800</v>
      </c>
      <c r="G166" s="1" t="s">
        <v>2036</v>
      </c>
      <c r="I166" s="2" t="s">
        <v>1174</v>
      </c>
      <c r="J166" s="2">
        <v>886</v>
      </c>
      <c r="K166" s="3" t="s">
        <v>1267</v>
      </c>
    </row>
    <row r="167" spans="1:11">
      <c r="A167" s="1" t="s">
        <v>673</v>
      </c>
      <c r="B167" s="1" t="s">
        <v>674</v>
      </c>
      <c r="C167" s="1" t="s">
        <v>675</v>
      </c>
      <c r="D167" s="1" t="s">
        <v>957</v>
      </c>
      <c r="E167" s="1" t="s">
        <v>2045</v>
      </c>
      <c r="F167" s="1">
        <v>860</v>
      </c>
      <c r="G167" s="1" t="s">
        <v>2046</v>
      </c>
      <c r="I167" s="2" t="s">
        <v>1175</v>
      </c>
      <c r="J167" s="2">
        <v>710</v>
      </c>
      <c r="K167" s="3" t="s">
        <v>1268</v>
      </c>
    </row>
    <row r="168" spans="1:11">
      <c r="A168" s="1" t="s">
        <v>475</v>
      </c>
      <c r="B168" s="1" t="s">
        <v>476</v>
      </c>
      <c r="C168" s="1" t="s">
        <v>477</v>
      </c>
      <c r="D168" s="1" t="s">
        <v>888</v>
      </c>
      <c r="E168" s="1" t="s">
        <v>1922</v>
      </c>
      <c r="F168" s="1">
        <v>586</v>
      </c>
      <c r="G168" s="1" t="s">
        <v>1923</v>
      </c>
      <c r="I168" s="2" t="s">
        <v>1176</v>
      </c>
      <c r="J168" s="2">
        <v>967</v>
      </c>
      <c r="K168" s="3" t="s">
        <v>1269</v>
      </c>
    </row>
    <row r="169" spans="1:11">
      <c r="A169" s="1" t="s">
        <v>478</v>
      </c>
      <c r="B169" s="1" t="s">
        <v>479</v>
      </c>
      <c r="C169" s="1" t="s">
        <v>480</v>
      </c>
      <c r="D169" s="1" t="s">
        <v>889</v>
      </c>
      <c r="E169" s="1" t="s">
        <v>1924</v>
      </c>
      <c r="F169" s="1">
        <v>840</v>
      </c>
      <c r="G169" s="1" t="s">
        <v>1925</v>
      </c>
    </row>
    <row r="170" spans="1:11">
      <c r="A170" s="1" t="s">
        <v>484</v>
      </c>
      <c r="B170" s="1" t="s">
        <v>485</v>
      </c>
      <c r="C170" s="1" t="s">
        <v>486</v>
      </c>
      <c r="D170" s="1" t="s">
        <v>891</v>
      </c>
      <c r="E170" s="1" t="s">
        <v>1926</v>
      </c>
      <c r="F170" s="1">
        <v>590</v>
      </c>
      <c r="G170" s="1" t="s">
        <v>2075</v>
      </c>
    </row>
    <row r="171" spans="1:11">
      <c r="A171" s="1" t="s">
        <v>487</v>
      </c>
      <c r="B171" s="1" t="s">
        <v>488</v>
      </c>
      <c r="C171" s="1" t="s">
        <v>489</v>
      </c>
      <c r="D171" s="1" t="s">
        <v>892</v>
      </c>
      <c r="E171" s="1" t="s">
        <v>1927</v>
      </c>
      <c r="F171" s="1">
        <v>598</v>
      </c>
      <c r="G171" s="1" t="s">
        <v>2080</v>
      </c>
    </row>
    <row r="172" spans="1:11">
      <c r="A172" s="1" t="s">
        <v>490</v>
      </c>
      <c r="B172" s="1" t="s">
        <v>491</v>
      </c>
      <c r="C172" s="1" t="s">
        <v>492</v>
      </c>
      <c r="D172" s="1" t="s">
        <v>893</v>
      </c>
      <c r="E172" s="1" t="s">
        <v>1928</v>
      </c>
      <c r="F172" s="1">
        <v>600</v>
      </c>
      <c r="G172" s="1" t="s">
        <v>1929</v>
      </c>
    </row>
    <row r="173" spans="1:11">
      <c r="A173" s="1" t="s">
        <v>439</v>
      </c>
      <c r="B173" s="1" t="s">
        <v>440</v>
      </c>
      <c r="C173" s="1" t="s">
        <v>441</v>
      </c>
      <c r="D173" s="1" t="s">
        <v>876</v>
      </c>
      <c r="E173" s="1" t="s">
        <v>1897</v>
      </c>
      <c r="F173" s="1">
        <v>978</v>
      </c>
      <c r="G173" s="1" t="s">
        <v>1898</v>
      </c>
    </row>
    <row r="174" spans="1:11">
      <c r="A174" s="1" t="s">
        <v>493</v>
      </c>
      <c r="B174" s="1" t="s">
        <v>494</v>
      </c>
      <c r="C174" s="1" t="s">
        <v>495</v>
      </c>
      <c r="D174" s="1" t="s">
        <v>894</v>
      </c>
      <c r="E174" s="1" t="s">
        <v>1930</v>
      </c>
      <c r="F174" s="1">
        <v>604</v>
      </c>
      <c r="G174" s="1" t="s">
        <v>1931</v>
      </c>
    </row>
    <row r="175" spans="1:11">
      <c r="A175" s="1" t="s">
        <v>496</v>
      </c>
      <c r="B175" s="1" t="s">
        <v>497</v>
      </c>
      <c r="C175" s="1" t="s">
        <v>498</v>
      </c>
      <c r="D175" s="1" t="s">
        <v>895</v>
      </c>
      <c r="E175" s="1" t="s">
        <v>1932</v>
      </c>
      <c r="F175" s="1">
        <v>608</v>
      </c>
      <c r="G175" s="1" t="s">
        <v>1933</v>
      </c>
    </row>
    <row r="176" spans="1:11">
      <c r="A176" s="1" t="s">
        <v>499</v>
      </c>
      <c r="B176" s="1" t="s">
        <v>500</v>
      </c>
      <c r="C176" s="1" t="s">
        <v>501</v>
      </c>
      <c r="D176" s="1" t="s">
        <v>896</v>
      </c>
    </row>
    <row r="177" spans="1:7">
      <c r="A177" s="1" t="s">
        <v>502</v>
      </c>
      <c r="B177" s="1" t="s">
        <v>503</v>
      </c>
      <c r="C177" s="1" t="s">
        <v>504</v>
      </c>
      <c r="D177" s="1" t="s">
        <v>897</v>
      </c>
      <c r="E177" s="1" t="s">
        <v>1934</v>
      </c>
      <c r="F177" s="1">
        <v>985</v>
      </c>
      <c r="G177" s="1" t="s">
        <v>1935</v>
      </c>
    </row>
    <row r="178" spans="1:7">
      <c r="A178" s="1" t="s">
        <v>216</v>
      </c>
      <c r="B178" s="1" t="s">
        <v>217</v>
      </c>
      <c r="C178" s="1" t="s">
        <v>218</v>
      </c>
      <c r="D178" s="1" t="s">
        <v>799</v>
      </c>
      <c r="E178" s="1" t="s">
        <v>1735</v>
      </c>
      <c r="F178" s="1">
        <v>978</v>
      </c>
      <c r="G178" s="1" t="s">
        <v>1736</v>
      </c>
    </row>
    <row r="179" spans="1:7">
      <c r="A179" s="1" t="s">
        <v>508</v>
      </c>
      <c r="B179" s="1" t="s">
        <v>509</v>
      </c>
      <c r="C179" s="1" t="s">
        <v>510</v>
      </c>
      <c r="D179" s="1" t="s">
        <v>899</v>
      </c>
      <c r="E179" s="1" t="s">
        <v>1938</v>
      </c>
      <c r="F179" s="1">
        <v>840</v>
      </c>
      <c r="G179" s="1" t="s">
        <v>1939</v>
      </c>
    </row>
    <row r="180" spans="1:7">
      <c r="A180" s="1" t="s">
        <v>505</v>
      </c>
      <c r="B180" s="1" t="s">
        <v>506</v>
      </c>
      <c r="C180" s="1" t="s">
        <v>507</v>
      </c>
      <c r="D180" s="1" t="s">
        <v>898</v>
      </c>
      <c r="E180" s="1" t="s">
        <v>1936</v>
      </c>
      <c r="F180" s="1">
        <v>978</v>
      </c>
      <c r="G180" s="1" t="s">
        <v>1937</v>
      </c>
    </row>
    <row r="181" spans="1:7">
      <c r="A181" s="1" t="s">
        <v>511</v>
      </c>
      <c r="B181" s="1" t="s">
        <v>512</v>
      </c>
      <c r="C181" s="1" t="s">
        <v>513</v>
      </c>
      <c r="D181" s="1" t="s">
        <v>900</v>
      </c>
      <c r="E181" s="1" t="s">
        <v>1940</v>
      </c>
      <c r="F181" s="1">
        <v>634</v>
      </c>
      <c r="G181" s="1" t="s">
        <v>1941</v>
      </c>
    </row>
    <row r="182" spans="1:7">
      <c r="A182" s="6" t="s">
        <v>118</v>
      </c>
      <c r="B182" s="6" t="s">
        <v>119</v>
      </c>
      <c r="C182" s="6" t="s">
        <v>120</v>
      </c>
      <c r="D182" s="6" t="s">
        <v>764</v>
      </c>
      <c r="E182" s="6" t="s">
        <v>1668</v>
      </c>
      <c r="F182" s="6">
        <v>950</v>
      </c>
      <c r="G182" s="6" t="s">
        <v>1669</v>
      </c>
    </row>
    <row r="183" spans="1:7" ht="28.5">
      <c r="A183" s="6" t="s">
        <v>707</v>
      </c>
      <c r="B183" s="6" t="s">
        <v>148</v>
      </c>
      <c r="C183" s="6" t="s">
        <v>149</v>
      </c>
      <c r="D183" s="6" t="s">
        <v>775</v>
      </c>
      <c r="E183" s="6" t="s">
        <v>1697</v>
      </c>
      <c r="F183" s="6">
        <v>976</v>
      </c>
      <c r="G183" s="6" t="s">
        <v>1698</v>
      </c>
    </row>
    <row r="184" spans="1:7">
      <c r="A184" s="1" t="s">
        <v>176</v>
      </c>
      <c r="B184" s="1" t="s">
        <v>177</v>
      </c>
      <c r="C184" s="1" t="s">
        <v>178</v>
      </c>
      <c r="D184" s="1" t="s">
        <v>785</v>
      </c>
      <c r="E184" s="1" t="s">
        <v>1705</v>
      </c>
      <c r="F184" s="1">
        <v>214</v>
      </c>
      <c r="G184" s="1" t="s">
        <v>1706</v>
      </c>
    </row>
    <row r="185" spans="1:7">
      <c r="A185" s="1" t="s">
        <v>706</v>
      </c>
      <c r="B185" s="1" t="s">
        <v>146</v>
      </c>
      <c r="C185" s="1" t="s">
        <v>147</v>
      </c>
      <c r="D185" s="1" t="s">
        <v>774</v>
      </c>
      <c r="E185" s="1" t="s">
        <v>1942</v>
      </c>
      <c r="F185" s="1">
        <v>950</v>
      </c>
      <c r="G185" s="1" t="s">
        <v>1943</v>
      </c>
    </row>
    <row r="186" spans="1:7">
      <c r="A186" s="1" t="s">
        <v>714</v>
      </c>
      <c r="B186" s="1" t="s">
        <v>338</v>
      </c>
      <c r="C186" s="1" t="s">
        <v>339</v>
      </c>
      <c r="D186" s="1" t="s">
        <v>841</v>
      </c>
      <c r="E186" s="1" t="s">
        <v>1822</v>
      </c>
      <c r="F186" s="1">
        <v>417</v>
      </c>
      <c r="G186" s="1" t="s">
        <v>1823</v>
      </c>
    </row>
    <row r="187" spans="1:7">
      <c r="A187" s="6" t="s">
        <v>164</v>
      </c>
      <c r="B187" s="6" t="s">
        <v>165</v>
      </c>
      <c r="C187" s="6" t="s">
        <v>166</v>
      </c>
      <c r="D187" s="6" t="s">
        <v>781</v>
      </c>
      <c r="E187" s="6" t="s">
        <v>1695</v>
      </c>
      <c r="F187" s="6">
        <v>203</v>
      </c>
      <c r="G187" s="6" t="s">
        <v>1696</v>
      </c>
    </row>
    <row r="188" spans="1:7">
      <c r="A188" s="1" t="s">
        <v>708</v>
      </c>
      <c r="B188" s="1" t="s">
        <v>514</v>
      </c>
      <c r="C188" s="1" t="s">
        <v>515</v>
      </c>
      <c r="D188" s="1" t="s">
        <v>901</v>
      </c>
      <c r="E188" s="1" t="s">
        <v>1944</v>
      </c>
      <c r="F188" s="1">
        <v>978</v>
      </c>
      <c r="G188" s="1" t="s">
        <v>1945</v>
      </c>
    </row>
    <row r="189" spans="1:7">
      <c r="A189" s="1" t="s">
        <v>516</v>
      </c>
      <c r="B189" s="1" t="s">
        <v>517</v>
      </c>
      <c r="C189" s="1" t="s">
        <v>518</v>
      </c>
      <c r="D189" s="1" t="s">
        <v>902</v>
      </c>
      <c r="E189" s="1" t="s">
        <v>1946</v>
      </c>
      <c r="F189" s="1">
        <v>946</v>
      </c>
      <c r="G189" s="1" t="s">
        <v>1947</v>
      </c>
    </row>
    <row r="190" spans="1:7">
      <c r="A190" s="1" t="s">
        <v>664</v>
      </c>
      <c r="B190" s="1" t="s">
        <v>665</v>
      </c>
      <c r="C190" s="1" t="s">
        <v>666</v>
      </c>
      <c r="D190" s="1" t="s">
        <v>954</v>
      </c>
      <c r="E190" s="1" t="s">
        <v>2041</v>
      </c>
      <c r="F190" s="1">
        <v>826</v>
      </c>
      <c r="G190" s="1" t="s">
        <v>2042</v>
      </c>
    </row>
    <row r="191" spans="1:7">
      <c r="A191" s="1" t="s">
        <v>340</v>
      </c>
      <c r="B191" s="1" t="s">
        <v>341</v>
      </c>
      <c r="C191" s="1" t="s">
        <v>342</v>
      </c>
      <c r="D191" s="1" t="s">
        <v>842</v>
      </c>
      <c r="E191" s="1" t="s">
        <v>1824</v>
      </c>
      <c r="F191" s="1">
        <v>418</v>
      </c>
      <c r="G191" s="1" t="s">
        <v>1825</v>
      </c>
    </row>
    <row r="192" spans="1:7">
      <c r="A192" s="1" t="s">
        <v>522</v>
      </c>
      <c r="B192" s="1" t="s">
        <v>523</v>
      </c>
      <c r="C192" s="1" t="s">
        <v>524</v>
      </c>
      <c r="D192" s="1" t="s">
        <v>904</v>
      </c>
      <c r="E192" s="1" t="s">
        <v>1950</v>
      </c>
      <c r="F192" s="1">
        <v>646</v>
      </c>
      <c r="G192" s="1" t="s">
        <v>1951</v>
      </c>
    </row>
    <row r="193" spans="1:7">
      <c r="A193" s="1" t="s">
        <v>690</v>
      </c>
      <c r="B193" s="1" t="s">
        <v>691</v>
      </c>
      <c r="C193" s="1" t="s">
        <v>692</v>
      </c>
      <c r="D193" s="1" t="s">
        <v>963</v>
      </c>
    </row>
    <row r="194" spans="1:7">
      <c r="A194" s="1" t="s">
        <v>527</v>
      </c>
      <c r="B194" s="1" t="s">
        <v>528</v>
      </c>
      <c r="C194" s="1" t="s">
        <v>529</v>
      </c>
      <c r="D194" s="1" t="s">
        <v>906</v>
      </c>
      <c r="E194" s="1" t="s">
        <v>1952</v>
      </c>
      <c r="F194" s="1">
        <v>654</v>
      </c>
      <c r="G194" s="1" t="s">
        <v>1953</v>
      </c>
    </row>
    <row r="195" spans="1:7">
      <c r="A195" s="1" t="s">
        <v>530</v>
      </c>
      <c r="B195" s="1" t="s">
        <v>531</v>
      </c>
      <c r="C195" s="1" t="s">
        <v>532</v>
      </c>
      <c r="D195" s="1" t="s">
        <v>907</v>
      </c>
      <c r="E195" s="1" t="s">
        <v>1954</v>
      </c>
      <c r="F195" s="1">
        <v>951</v>
      </c>
      <c r="G195" s="1" t="s">
        <v>1955</v>
      </c>
    </row>
    <row r="196" spans="1:7">
      <c r="A196" s="1" t="s">
        <v>546</v>
      </c>
      <c r="B196" s="1" t="s">
        <v>547</v>
      </c>
      <c r="C196" s="1" t="s">
        <v>548</v>
      </c>
      <c r="D196" s="1" t="s">
        <v>913</v>
      </c>
      <c r="E196" s="1" t="s">
        <v>1968</v>
      </c>
      <c r="F196" s="1">
        <v>978</v>
      </c>
      <c r="G196" s="1" t="s">
        <v>1969</v>
      </c>
    </row>
    <row r="197" spans="1:7">
      <c r="A197" s="1" t="s">
        <v>538</v>
      </c>
      <c r="B197" s="1" t="s">
        <v>539</v>
      </c>
      <c r="C197" s="1" t="s">
        <v>540</v>
      </c>
      <c r="D197" s="1" t="s">
        <v>910</v>
      </c>
      <c r="E197" s="1" t="s">
        <v>1958</v>
      </c>
      <c r="F197" s="1">
        <v>978</v>
      </c>
      <c r="G197" s="1" t="s">
        <v>1959</v>
      </c>
    </row>
    <row r="198" spans="1:7">
      <c r="A198" s="1" t="s">
        <v>2078</v>
      </c>
      <c r="B198" s="1" t="s">
        <v>541</v>
      </c>
      <c r="C198" s="1" t="s">
        <v>542</v>
      </c>
      <c r="D198" s="1" t="s">
        <v>911</v>
      </c>
      <c r="E198" s="1" t="s">
        <v>1960</v>
      </c>
      <c r="F198" s="1">
        <v>951</v>
      </c>
      <c r="G198" s="1" t="s">
        <v>1961</v>
      </c>
    </row>
    <row r="199" spans="1:7">
      <c r="A199" s="1" t="s">
        <v>709</v>
      </c>
      <c r="B199" s="1" t="s">
        <v>525</v>
      </c>
      <c r="C199" s="1" t="s">
        <v>526</v>
      </c>
      <c r="D199" s="1" t="s">
        <v>905</v>
      </c>
      <c r="E199" s="1" t="s">
        <v>1962</v>
      </c>
      <c r="F199" s="1">
        <v>978</v>
      </c>
      <c r="G199" s="1" t="s">
        <v>1963</v>
      </c>
    </row>
    <row r="200" spans="1:7">
      <c r="A200" s="1" t="s">
        <v>533</v>
      </c>
      <c r="B200" s="1" t="s">
        <v>534</v>
      </c>
      <c r="C200" s="1" t="s">
        <v>535</v>
      </c>
      <c r="D200" s="1" t="s">
        <v>908</v>
      </c>
      <c r="E200" s="1" t="s">
        <v>1956</v>
      </c>
      <c r="F200" s="1">
        <v>951</v>
      </c>
      <c r="G200" s="1" t="s">
        <v>1957</v>
      </c>
    </row>
    <row r="201" spans="1:7">
      <c r="A201" s="1" t="s">
        <v>717</v>
      </c>
      <c r="B201" s="1" t="s">
        <v>536</v>
      </c>
      <c r="C201" s="1" t="s">
        <v>537</v>
      </c>
      <c r="D201" s="1" t="s">
        <v>909</v>
      </c>
      <c r="E201" s="1" t="s">
        <v>1964</v>
      </c>
      <c r="F201" s="1">
        <v>978</v>
      </c>
      <c r="G201" s="1" t="s">
        <v>1965</v>
      </c>
    </row>
    <row r="202" spans="1:7">
      <c r="A202" s="1" t="s">
        <v>185</v>
      </c>
      <c r="B202" s="1" t="s">
        <v>186</v>
      </c>
      <c r="C202" s="1" t="s">
        <v>187</v>
      </c>
      <c r="D202" s="1" t="s">
        <v>788</v>
      </c>
      <c r="E202" s="1" t="s">
        <v>1711</v>
      </c>
      <c r="F202" s="1">
        <v>840</v>
      </c>
      <c r="G202" s="1" t="s">
        <v>1712</v>
      </c>
    </row>
    <row r="203" spans="1:7">
      <c r="A203" s="1" t="s">
        <v>543</v>
      </c>
      <c r="B203" s="1" t="s">
        <v>544</v>
      </c>
      <c r="C203" s="1" t="s">
        <v>545</v>
      </c>
      <c r="D203" s="1" t="s">
        <v>912</v>
      </c>
      <c r="E203" s="1" t="s">
        <v>1966</v>
      </c>
      <c r="F203" s="1">
        <v>882</v>
      </c>
      <c r="G203" s="1" t="s">
        <v>1967</v>
      </c>
    </row>
    <row r="204" spans="1:7">
      <c r="A204" s="6" t="s">
        <v>11</v>
      </c>
      <c r="B204" s="6" t="s">
        <v>12</v>
      </c>
      <c r="C204" s="6" t="s">
        <v>13</v>
      </c>
      <c r="D204" s="6" t="s">
        <v>728</v>
      </c>
      <c r="E204" s="6" t="s">
        <v>1510</v>
      </c>
      <c r="F204" s="6">
        <v>840</v>
      </c>
      <c r="G204" s="6" t="s">
        <v>1511</v>
      </c>
    </row>
    <row r="205" spans="1:7">
      <c r="A205" s="1" t="s">
        <v>549</v>
      </c>
      <c r="B205" s="1" t="s">
        <v>550</v>
      </c>
      <c r="C205" s="1" t="s">
        <v>551</v>
      </c>
      <c r="D205" s="1" t="s">
        <v>914</v>
      </c>
      <c r="E205" s="1" t="s">
        <v>1970</v>
      </c>
      <c r="F205" s="1">
        <v>678</v>
      </c>
      <c r="G205" s="1" t="s">
        <v>1971</v>
      </c>
    </row>
    <row r="206" spans="1:7">
      <c r="A206" s="1" t="s">
        <v>555</v>
      </c>
      <c r="B206" s="1" t="s">
        <v>556</v>
      </c>
      <c r="C206" s="1" t="s">
        <v>557</v>
      </c>
      <c r="D206" s="1" t="s">
        <v>916</v>
      </c>
      <c r="E206" s="1" t="s">
        <v>1974</v>
      </c>
      <c r="F206" s="1">
        <v>952</v>
      </c>
      <c r="G206" s="1" t="s">
        <v>1975</v>
      </c>
    </row>
    <row r="207" spans="1:7">
      <c r="A207" s="1" t="s">
        <v>558</v>
      </c>
      <c r="B207" s="1" t="s">
        <v>559</v>
      </c>
      <c r="C207" s="1" t="s">
        <v>560</v>
      </c>
      <c r="D207" s="1" t="s">
        <v>917</v>
      </c>
      <c r="E207" s="1" t="s">
        <v>1976</v>
      </c>
      <c r="F207" s="1">
        <v>941</v>
      </c>
      <c r="G207" s="1" t="s">
        <v>1977</v>
      </c>
    </row>
    <row r="208" spans="1:7">
      <c r="A208" s="1" t="s">
        <v>561</v>
      </c>
      <c r="B208" s="1" t="s">
        <v>562</v>
      </c>
      <c r="C208" s="1" t="s">
        <v>563</v>
      </c>
      <c r="D208" s="1" t="s">
        <v>918</v>
      </c>
      <c r="E208" s="1" t="s">
        <v>1978</v>
      </c>
      <c r="F208" s="1">
        <v>690</v>
      </c>
      <c r="G208" s="1" t="s">
        <v>2076</v>
      </c>
    </row>
    <row r="209" spans="1:7">
      <c r="A209" s="1" t="s">
        <v>564</v>
      </c>
      <c r="B209" s="1" t="s">
        <v>565</v>
      </c>
      <c r="C209" s="1" t="s">
        <v>566</v>
      </c>
      <c r="D209" s="1" t="s">
        <v>919</v>
      </c>
      <c r="E209" s="1" t="s">
        <v>1979</v>
      </c>
      <c r="F209" s="1">
        <v>694</v>
      </c>
      <c r="G209" s="1" t="s">
        <v>1980</v>
      </c>
    </row>
    <row r="210" spans="1:7">
      <c r="A210" s="1" t="s">
        <v>567</v>
      </c>
      <c r="B210" s="1" t="s">
        <v>568</v>
      </c>
      <c r="C210" s="1" t="s">
        <v>569</v>
      </c>
      <c r="D210" s="1" t="s">
        <v>920</v>
      </c>
      <c r="E210" s="1" t="s">
        <v>1981</v>
      </c>
      <c r="F210" s="1">
        <v>702</v>
      </c>
      <c r="G210" s="1" t="s">
        <v>1982</v>
      </c>
    </row>
    <row r="211" spans="1:7">
      <c r="A211" s="1" t="s">
        <v>570</v>
      </c>
      <c r="B211" s="1" t="s">
        <v>571</v>
      </c>
      <c r="C211" s="1" t="s">
        <v>572</v>
      </c>
      <c r="D211" s="1" t="s">
        <v>921</v>
      </c>
      <c r="E211" s="1" t="s">
        <v>1983</v>
      </c>
      <c r="F211" s="1">
        <v>978</v>
      </c>
      <c r="G211" s="1" t="s">
        <v>1984</v>
      </c>
    </row>
    <row r="212" spans="1:7">
      <c r="A212" s="1" t="s">
        <v>573</v>
      </c>
      <c r="B212" s="1" t="s">
        <v>574</v>
      </c>
      <c r="C212" s="1" t="s">
        <v>575</v>
      </c>
      <c r="D212" s="1" t="s">
        <v>922</v>
      </c>
      <c r="E212" s="1" t="s">
        <v>1985</v>
      </c>
      <c r="F212" s="1">
        <v>978</v>
      </c>
      <c r="G212" s="1" t="s">
        <v>1986</v>
      </c>
    </row>
    <row r="213" spans="1:7">
      <c r="A213" s="1" t="s">
        <v>579</v>
      </c>
      <c r="B213" s="1" t="s">
        <v>580</v>
      </c>
      <c r="C213" s="1" t="s">
        <v>581</v>
      </c>
      <c r="D213" s="1" t="s">
        <v>924</v>
      </c>
      <c r="E213" s="1" t="s">
        <v>1989</v>
      </c>
      <c r="F213" s="1">
        <v>706</v>
      </c>
      <c r="G213" s="1" t="s">
        <v>1990</v>
      </c>
    </row>
    <row r="214" spans="1:7">
      <c r="A214" s="1" t="s">
        <v>597</v>
      </c>
      <c r="B214" s="1" t="s">
        <v>598</v>
      </c>
      <c r="C214" s="1" t="s">
        <v>599</v>
      </c>
      <c r="D214" s="1" t="s">
        <v>930</v>
      </c>
      <c r="E214" s="1" t="s">
        <v>1999</v>
      </c>
      <c r="F214" s="1">
        <v>938</v>
      </c>
      <c r="G214" s="1" t="s">
        <v>2000</v>
      </c>
    </row>
    <row r="215" spans="1:7">
      <c r="A215" s="1" t="s">
        <v>588</v>
      </c>
      <c r="B215" s="1" t="s">
        <v>589</v>
      </c>
      <c r="C215" s="1" t="s">
        <v>590</v>
      </c>
      <c r="D215" s="1" t="s">
        <v>927</v>
      </c>
      <c r="E215" s="1" t="s">
        <v>1993</v>
      </c>
      <c r="F215" s="1">
        <v>728</v>
      </c>
      <c r="G215" s="1" t="s">
        <v>1994</v>
      </c>
    </row>
    <row r="216" spans="1:7">
      <c r="A216" s="1" t="s">
        <v>594</v>
      </c>
      <c r="B216" s="1" t="s">
        <v>595</v>
      </c>
      <c r="C216" s="1" t="s">
        <v>596</v>
      </c>
      <c r="D216" s="1" t="s">
        <v>929</v>
      </c>
      <c r="E216" s="1" t="s">
        <v>1997</v>
      </c>
      <c r="F216" s="1">
        <v>144</v>
      </c>
      <c r="G216" s="1" t="s">
        <v>1998</v>
      </c>
    </row>
    <row r="217" spans="1:7">
      <c r="A217" s="1" t="s">
        <v>608</v>
      </c>
      <c r="B217" s="1" t="s">
        <v>609</v>
      </c>
      <c r="C217" s="1" t="s">
        <v>610</v>
      </c>
      <c r="D217" s="1" t="s">
        <v>934</v>
      </c>
      <c r="E217" s="1" t="s">
        <v>2003</v>
      </c>
      <c r="F217" s="1">
        <v>752</v>
      </c>
      <c r="G217" s="1" t="s">
        <v>2004</v>
      </c>
    </row>
    <row r="218" spans="1:7">
      <c r="A218" s="1" t="s">
        <v>611</v>
      </c>
      <c r="B218" s="1" t="s">
        <v>612</v>
      </c>
      <c r="C218" s="1" t="s">
        <v>613</v>
      </c>
      <c r="D218" s="1" t="s">
        <v>935</v>
      </c>
      <c r="E218" s="1" t="s">
        <v>2005</v>
      </c>
      <c r="F218" s="1">
        <v>756</v>
      </c>
      <c r="G218" s="1" t="s">
        <v>2006</v>
      </c>
    </row>
    <row r="219" spans="1:7">
      <c r="A219" s="1" t="s">
        <v>600</v>
      </c>
      <c r="B219" s="1" t="s">
        <v>601</v>
      </c>
      <c r="C219" s="1" t="s">
        <v>602</v>
      </c>
      <c r="D219" s="1" t="s">
        <v>931</v>
      </c>
      <c r="E219" s="1" t="s">
        <v>2001</v>
      </c>
      <c r="F219" s="1">
        <v>968</v>
      </c>
      <c r="G219" s="1" t="s">
        <v>2002</v>
      </c>
    </row>
    <row r="220" spans="1:7">
      <c r="A220" s="1" t="s">
        <v>718</v>
      </c>
      <c r="B220" s="1" t="s">
        <v>614</v>
      </c>
      <c r="C220" s="1" t="s">
        <v>615</v>
      </c>
      <c r="D220" s="1" t="s">
        <v>936</v>
      </c>
      <c r="E220" s="1" t="s">
        <v>2007</v>
      </c>
      <c r="F220" s="1">
        <v>760</v>
      </c>
      <c r="G220" s="1" t="s">
        <v>2008</v>
      </c>
    </row>
    <row r="221" spans="1:7">
      <c r="A221" s="1" t="s">
        <v>618</v>
      </c>
      <c r="B221" s="1" t="s">
        <v>619</v>
      </c>
      <c r="C221" s="1" t="s">
        <v>620</v>
      </c>
      <c r="D221" s="1" t="s">
        <v>938</v>
      </c>
      <c r="E221" s="1" t="s">
        <v>2011</v>
      </c>
      <c r="F221" s="1">
        <v>972</v>
      </c>
      <c r="G221" s="1" t="s">
        <v>2012</v>
      </c>
    </row>
    <row r="222" spans="1:7">
      <c r="A222" s="1" t="s">
        <v>703</v>
      </c>
      <c r="B222" s="1" t="s">
        <v>616</v>
      </c>
      <c r="C222" s="1" t="s">
        <v>617</v>
      </c>
      <c r="D222" s="1" t="s">
        <v>937</v>
      </c>
      <c r="E222" s="1" t="s">
        <v>2009</v>
      </c>
      <c r="F222" s="1">
        <v>901</v>
      </c>
      <c r="G222" s="1" t="s">
        <v>2010</v>
      </c>
    </row>
    <row r="223" spans="1:7">
      <c r="A223" s="1" t="s">
        <v>702</v>
      </c>
      <c r="B223" s="1" t="s">
        <v>621</v>
      </c>
      <c r="C223" s="1" t="s">
        <v>622</v>
      </c>
      <c r="D223" s="1" t="s">
        <v>939</v>
      </c>
      <c r="E223" s="1" t="s">
        <v>2013</v>
      </c>
      <c r="F223" s="1">
        <v>834</v>
      </c>
      <c r="G223" s="1" t="s">
        <v>2014</v>
      </c>
    </row>
    <row r="224" spans="1:7">
      <c r="A224" s="6" t="s">
        <v>121</v>
      </c>
      <c r="B224" s="6" t="s">
        <v>122</v>
      </c>
      <c r="C224" s="6" t="s">
        <v>123</v>
      </c>
      <c r="D224" s="6" t="s">
        <v>765</v>
      </c>
      <c r="E224" s="6" t="s">
        <v>1672</v>
      </c>
      <c r="F224" s="6">
        <v>950</v>
      </c>
      <c r="G224" s="6" t="s">
        <v>1673</v>
      </c>
    </row>
    <row r="225" spans="1:7" ht="28.5">
      <c r="A225" s="6" t="s">
        <v>89</v>
      </c>
      <c r="B225" s="6" t="s">
        <v>90</v>
      </c>
      <c r="C225" s="6" t="s">
        <v>91</v>
      </c>
      <c r="D225" s="6" t="s">
        <v>754</v>
      </c>
      <c r="E225" s="6" t="s">
        <v>1648</v>
      </c>
      <c r="F225" s="6">
        <v>840</v>
      </c>
      <c r="G225" s="6" t="s">
        <v>1649</v>
      </c>
    </row>
    <row r="226" spans="1:7">
      <c r="A226" s="1" t="s">
        <v>481</v>
      </c>
      <c r="B226" s="1" t="s">
        <v>482</v>
      </c>
      <c r="C226" s="1" t="s">
        <v>483</v>
      </c>
      <c r="D226" s="1" t="s">
        <v>890</v>
      </c>
    </row>
    <row r="227" spans="1:7">
      <c r="A227" s="1" t="s">
        <v>219</v>
      </c>
      <c r="B227" s="1" t="s">
        <v>220</v>
      </c>
      <c r="C227" s="1" t="s">
        <v>221</v>
      </c>
      <c r="D227" s="1" t="s">
        <v>800</v>
      </c>
      <c r="E227" s="1" t="s">
        <v>1737</v>
      </c>
      <c r="F227" s="1">
        <v>978</v>
      </c>
      <c r="G227" s="1" t="s">
        <v>1738</v>
      </c>
    </row>
    <row r="228" spans="1:7">
      <c r="A228" s="1" t="s">
        <v>623</v>
      </c>
      <c r="B228" s="1" t="s">
        <v>624</v>
      </c>
      <c r="C228" s="1" t="s">
        <v>625</v>
      </c>
      <c r="D228" s="1" t="s">
        <v>940</v>
      </c>
      <c r="E228" s="1" t="s">
        <v>2015</v>
      </c>
      <c r="F228" s="1">
        <v>764</v>
      </c>
      <c r="G228" s="1" t="s">
        <v>2016</v>
      </c>
    </row>
    <row r="229" spans="1:7">
      <c r="A229" s="1" t="s">
        <v>626</v>
      </c>
      <c r="B229" s="1" t="s">
        <v>627</v>
      </c>
      <c r="C229" s="1" t="s">
        <v>628</v>
      </c>
      <c r="D229" s="1" t="s">
        <v>941</v>
      </c>
      <c r="E229" s="1" t="s">
        <v>2017</v>
      </c>
      <c r="F229" s="1">
        <v>840</v>
      </c>
      <c r="G229" s="1" t="s">
        <v>2018</v>
      </c>
    </row>
    <row r="230" spans="1:7">
      <c r="A230" s="1" t="s">
        <v>629</v>
      </c>
      <c r="B230" s="1" t="s">
        <v>630</v>
      </c>
      <c r="C230" s="1" t="s">
        <v>631</v>
      </c>
      <c r="D230" s="1" t="s">
        <v>942</v>
      </c>
      <c r="E230" s="1" t="s">
        <v>2019</v>
      </c>
      <c r="F230" s="1">
        <v>952</v>
      </c>
      <c r="G230" s="1" t="s">
        <v>2020</v>
      </c>
    </row>
    <row r="231" spans="1:7">
      <c r="A231" s="1" t="s">
        <v>632</v>
      </c>
      <c r="B231" s="1" t="s">
        <v>633</v>
      </c>
      <c r="C231" s="1" t="s">
        <v>634</v>
      </c>
      <c r="D231" s="1" t="s">
        <v>943</v>
      </c>
    </row>
    <row r="232" spans="1:7">
      <c r="A232" s="1" t="s">
        <v>635</v>
      </c>
      <c r="B232" s="1" t="s">
        <v>636</v>
      </c>
      <c r="C232" s="1" t="s">
        <v>637</v>
      </c>
      <c r="D232" s="1" t="s">
        <v>944</v>
      </c>
      <c r="E232" s="1" t="s">
        <v>2021</v>
      </c>
      <c r="F232" s="1">
        <v>776</v>
      </c>
      <c r="G232" s="1" t="s">
        <v>2022</v>
      </c>
    </row>
    <row r="233" spans="1:7">
      <c r="A233" s="1" t="s">
        <v>2077</v>
      </c>
      <c r="B233" s="1" t="s">
        <v>638</v>
      </c>
      <c r="C233" s="1" t="s">
        <v>639</v>
      </c>
      <c r="D233" s="1" t="s">
        <v>945</v>
      </c>
      <c r="E233" s="1" t="s">
        <v>2023</v>
      </c>
      <c r="F233" s="1">
        <v>780</v>
      </c>
      <c r="G233" s="1" t="s">
        <v>2024</v>
      </c>
    </row>
    <row r="234" spans="1:7">
      <c r="A234" s="1" t="s">
        <v>640</v>
      </c>
      <c r="B234" s="1" t="s">
        <v>641</v>
      </c>
      <c r="C234" s="1" t="s">
        <v>642</v>
      </c>
      <c r="D234" s="1" t="s">
        <v>946</v>
      </c>
      <c r="E234" s="1" t="s">
        <v>2025</v>
      </c>
      <c r="F234" s="1">
        <v>788</v>
      </c>
      <c r="G234" s="1" t="s">
        <v>2026</v>
      </c>
    </row>
    <row r="235" spans="1:7">
      <c r="A235" s="1" t="s">
        <v>646</v>
      </c>
      <c r="B235" s="1" t="s">
        <v>647</v>
      </c>
      <c r="C235" s="1" t="s">
        <v>648</v>
      </c>
      <c r="D235" s="1" t="s">
        <v>948</v>
      </c>
      <c r="E235" s="1" t="s">
        <v>2029</v>
      </c>
      <c r="F235" s="1">
        <v>934</v>
      </c>
      <c r="G235" s="1" t="s">
        <v>2030</v>
      </c>
    </row>
    <row r="236" spans="1:7">
      <c r="A236" s="1" t="s">
        <v>643</v>
      </c>
      <c r="B236" s="1" t="s">
        <v>644</v>
      </c>
      <c r="C236" s="1" t="s">
        <v>645</v>
      </c>
      <c r="D236" s="1" t="s">
        <v>947</v>
      </c>
      <c r="E236" s="1" t="s">
        <v>2027</v>
      </c>
      <c r="F236" s="1">
        <v>949</v>
      </c>
      <c r="G236" s="1" t="s">
        <v>2028</v>
      </c>
    </row>
    <row r="237" spans="1:7">
      <c r="A237" s="1" t="s">
        <v>652</v>
      </c>
      <c r="B237" s="1" t="s">
        <v>653</v>
      </c>
      <c r="C237" s="1" t="s">
        <v>654</v>
      </c>
      <c r="D237" s="1" t="s">
        <v>950</v>
      </c>
      <c r="E237" s="1" t="s">
        <v>2033</v>
      </c>
      <c r="F237" s="1">
        <v>0</v>
      </c>
      <c r="G237" s="1" t="s">
        <v>2034</v>
      </c>
    </row>
    <row r="238" spans="1:7">
      <c r="A238" s="1" t="s">
        <v>658</v>
      </c>
      <c r="B238" s="1" t="s">
        <v>659</v>
      </c>
      <c r="C238" s="1" t="s">
        <v>660</v>
      </c>
      <c r="D238" s="1" t="s">
        <v>952</v>
      </c>
      <c r="E238" s="1" t="s">
        <v>2037</v>
      </c>
      <c r="F238" s="1">
        <v>980</v>
      </c>
      <c r="G238" s="1" t="s">
        <v>2038</v>
      </c>
    </row>
    <row r="239" spans="1:7">
      <c r="A239" s="1" t="s">
        <v>670</v>
      </c>
      <c r="B239" s="1" t="s">
        <v>671</v>
      </c>
      <c r="C239" s="1" t="s">
        <v>672</v>
      </c>
      <c r="D239" s="1" t="s">
        <v>956</v>
      </c>
      <c r="E239" s="1" t="s">
        <v>2043</v>
      </c>
      <c r="F239" s="1">
        <v>858</v>
      </c>
      <c r="G239" s="1" t="s">
        <v>2044</v>
      </c>
    </row>
    <row r="240" spans="1:7">
      <c r="A240" s="1" t="s">
        <v>676</v>
      </c>
      <c r="B240" s="1" t="s">
        <v>677</v>
      </c>
      <c r="C240" s="1" t="s">
        <v>678</v>
      </c>
      <c r="D240" s="1" t="s">
        <v>958</v>
      </c>
      <c r="E240" s="1" t="s">
        <v>2047</v>
      </c>
      <c r="F240" s="1">
        <v>548</v>
      </c>
      <c r="G240" s="1" t="s">
        <v>2048</v>
      </c>
    </row>
    <row r="241" spans="1:7">
      <c r="A241" s="1" t="s">
        <v>712</v>
      </c>
      <c r="B241" s="1" t="s">
        <v>275</v>
      </c>
      <c r="C241" s="1" t="s">
        <v>2049</v>
      </c>
      <c r="D241" s="1" t="s">
        <v>819</v>
      </c>
      <c r="E241" s="1" t="s">
        <v>2050</v>
      </c>
      <c r="F241" s="1">
        <v>978</v>
      </c>
      <c r="G241" s="1" t="s">
        <v>2051</v>
      </c>
    </row>
    <row r="242" spans="1:7">
      <c r="A242" s="1" t="s">
        <v>719</v>
      </c>
      <c r="B242" s="1" t="s">
        <v>679</v>
      </c>
      <c r="C242" s="1" t="s">
        <v>680</v>
      </c>
      <c r="D242" s="1" t="s">
        <v>959</v>
      </c>
      <c r="E242" s="1" t="s">
        <v>2052</v>
      </c>
      <c r="F242" s="1">
        <v>937</v>
      </c>
      <c r="G242" s="1" t="s">
        <v>2081</v>
      </c>
    </row>
    <row r="243" spans="1:7">
      <c r="A243" s="1" t="s">
        <v>681</v>
      </c>
      <c r="B243" s="1" t="s">
        <v>682</v>
      </c>
      <c r="C243" s="1" t="s">
        <v>683</v>
      </c>
      <c r="D243" s="1" t="s">
        <v>960</v>
      </c>
      <c r="E243" s="1" t="s">
        <v>2053</v>
      </c>
      <c r="F243" s="1">
        <v>704</v>
      </c>
      <c r="G243" s="1" t="s">
        <v>2054</v>
      </c>
    </row>
    <row r="244" spans="1:7">
      <c r="A244" s="1" t="s">
        <v>693</v>
      </c>
      <c r="B244" s="1" t="s">
        <v>694</v>
      </c>
      <c r="C244" s="1" t="s">
        <v>695</v>
      </c>
      <c r="D244" s="1" t="s">
        <v>964</v>
      </c>
      <c r="E244" s="1" t="s">
        <v>2057</v>
      </c>
      <c r="F244" s="1">
        <v>886</v>
      </c>
      <c r="G244" s="1" t="s">
        <v>2058</v>
      </c>
    </row>
    <row r="245" spans="1:7">
      <c r="A245" s="1" t="s">
        <v>696</v>
      </c>
      <c r="B245" s="1" t="s">
        <v>697</v>
      </c>
      <c r="C245" s="1" t="s">
        <v>698</v>
      </c>
      <c r="D245" s="1" t="s">
        <v>965</v>
      </c>
      <c r="E245" s="1" t="s">
        <v>2059</v>
      </c>
      <c r="F245" s="1">
        <v>967</v>
      </c>
      <c r="G245" s="1" t="s">
        <v>2060</v>
      </c>
    </row>
    <row r="246" spans="1:7">
      <c r="A246" s="1" t="s">
        <v>699</v>
      </c>
      <c r="B246" s="1" t="s">
        <v>700</v>
      </c>
      <c r="C246" s="1" t="s">
        <v>701</v>
      </c>
      <c r="D246" s="1" t="s">
        <v>966</v>
      </c>
      <c r="E246" s="1" t="s">
        <v>2061</v>
      </c>
      <c r="F246" s="1">
        <v>840</v>
      </c>
      <c r="G246" s="1" t="s">
        <v>2062</v>
      </c>
    </row>
  </sheetData>
  <sheetProtection algorithmName="SHA-512" hashValue="lsECzxGrx2F/HmAnoS16t03nSlhz6aLd9Ah1sHgbGWgoNOLxw+dBcseN+lL49Ow7r7b/dg/ieT65a05cnyjWMw==" saltValue="GxhF6GkDT4yJAYhUq2s/PQ==" spinCount="100000" sheet="1" objects="1" scenarios="1"/>
  <sortState ref="H9:J155">
    <sortCondition ref="H9:H155"/>
  </sortState>
  <pageMargins left="0.7" right="0.7" top="0.75" bottom="0.75" header="0.3" footer="0.3"/>
  <pageSetup paperSize="9" orientation="portrait" r:id="rId1"/>
  <drawing r:id="rId2"/>
  <tableParts count="9">
    <tablePart r:id="rId3"/>
    <tablePart r:id="rId4"/>
    <tablePart r:id="rId5"/>
    <tablePart r:id="rId6"/>
    <tablePart r:id="rId7"/>
    <tablePart r:id="rId8"/>
    <tablePart r:id="rId9"/>
    <tablePart r:id="rId10"/>
    <tablePart r:id="rId1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ct:contentTypeSchema xmlns:ct="http://schemas.microsoft.com/office/2006/metadata/contentType" xmlns:ma="http://schemas.microsoft.com/office/2006/metadata/properties/metaAttributes" ct:_="" ma:_="" ma:contentTypeName="Document" ma:contentTypeID="0x0101004FDACE739233BB499185E9201691D117" ma:contentTypeVersion="45" ma:contentTypeDescription="Create a new document." ma:contentTypeScope="" ma:versionID="20182d0dbdd215c1e09bd485ed6324dc">
  <xsd:schema xmlns:xsd="http://www.w3.org/2001/XMLSchema" xmlns:xs="http://www.w3.org/2001/XMLSchema" xmlns:p="http://schemas.microsoft.com/office/2006/metadata/properties" targetNamespace="http://schemas.microsoft.com/office/2006/metadata/properties" ma:root="true" ma:fieldsID="074b5a4020cc0417531245af4bd94694">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EB73A9A-A04F-41FF-96F9-A7BAA5B16ED1}">
  <ds:schemaRefs>
    <ds:schemaRef ds:uri="http://schemas.microsoft.com/office/2006/metadata/propertie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purl.org/dc/elements/1.1/"/>
    <ds:schemaRef ds:uri="http://www.w3.org/XML/1998/namespace"/>
    <ds:schemaRef ds:uri="http://purl.org/dc/dcmitype/"/>
  </ds:schemaRefs>
</ds:datastoreItem>
</file>

<file path=customXml/itemProps2.xml><?xml version="1.0" encoding="utf-8"?>
<ds:datastoreItem xmlns:ds="http://schemas.openxmlformats.org/officeDocument/2006/customXml" ds:itemID="{7BDA85FB-57D5-4A9F-A904-DAE491709832}">
  <ds:schemaRefs>
    <ds:schemaRef ds:uri="http://schemas.microsoft.com/DataMashup"/>
  </ds:schemaRefs>
</ds:datastoreItem>
</file>

<file path=customXml/itemProps3.xml><?xml version="1.0" encoding="utf-8"?>
<ds:datastoreItem xmlns:ds="http://schemas.openxmlformats.org/officeDocument/2006/customXml" ds:itemID="{D54F90D9-6E1E-43EA-AB01-9921EA13ECBF}">
  <ds:schemaRefs>
    <ds:schemaRef ds:uri="http://schemas.microsoft.com/sharepoint/v3/contenttype/forms"/>
  </ds:schemaRefs>
</ds:datastoreItem>
</file>

<file path=customXml/itemProps4.xml><?xml version="1.0" encoding="utf-8"?>
<ds:datastoreItem xmlns:ds="http://schemas.openxmlformats.org/officeDocument/2006/customXml" ds:itemID="{9F7D2E2C-E2E5-4D47-AEB6-0DB6B1FF4F4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7</vt:i4>
      </vt:variant>
      <vt:variant>
        <vt:lpstr>Plages nommées</vt:lpstr>
      </vt:variant>
      <vt:variant>
        <vt:i4>12</vt:i4>
      </vt:variant>
    </vt:vector>
  </HeadingPairs>
  <TitlesOfParts>
    <vt:vector size="19" baseType="lpstr">
      <vt:lpstr>Introduction</vt:lpstr>
      <vt:lpstr>Partie 1 - Présentation</vt:lpstr>
      <vt:lpstr>Partie 2 - Liste de pointage</vt:lpstr>
      <vt:lpstr>Partie 3 - Entités déclarantes</vt:lpstr>
      <vt:lpstr>Partie 4 - Recettes de l’État</vt:lpstr>
      <vt:lpstr>Partie 5 - Données d’entreprise</vt:lpstr>
      <vt:lpstr>Listes</vt:lpstr>
      <vt:lpstr>Companies_list</vt:lpstr>
      <vt:lpstr>Currency_code_list</vt:lpstr>
      <vt:lpstr>GFS_list</vt:lpstr>
      <vt:lpstr>Government_entities_list</vt:lpstr>
      <vt:lpstr>Project_phases_list</vt:lpstr>
      <vt:lpstr>Projectname</vt:lpstr>
      <vt:lpstr>Reporting_options_list</vt:lpstr>
      <vt:lpstr>Revenue_stream_list</vt:lpstr>
      <vt:lpstr>Sector_list</vt:lpstr>
      <vt:lpstr>Simple_options_list</vt:lpstr>
      <vt:lpstr>Total_reconciled</vt:lpstr>
      <vt:lpstr>Total_revenues</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EITI International Secretariat</dc:creator>
  <cp:lastModifiedBy>HP</cp:lastModifiedBy>
  <cp:lastPrinted>2019-01-03T11:51:23Z</cp:lastPrinted>
  <dcterms:created xsi:type="dcterms:W3CDTF">2018-04-20T09:16:43Z</dcterms:created>
  <dcterms:modified xsi:type="dcterms:W3CDTF">2022-04-13T11:08:32Z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0x0101004FDACE739233BB499185E9201691D117</vt:lpwstr>
  </property>
</Properties>
</file>